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2013" sheetId="1" r:id="rId1"/>
    <sheet name="2018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<sst xmlns="http://schemas.openxmlformats.org/spreadsheetml/2006/main" count="342" uniqueCount="193">
  <si>
    <t>pol. 1111</t>
  </si>
  <si>
    <t>Daň z příjmů f.o. ze záv. činnosti</t>
  </si>
  <si>
    <t>pol. 1112</t>
  </si>
  <si>
    <t>Daň z příjmů f.o. ze sam.výd.čin.</t>
  </si>
  <si>
    <t>pol. 1113</t>
  </si>
  <si>
    <t>Daň z příjmů f.o. z kap.výnosů</t>
  </si>
  <si>
    <t>pol. 1121</t>
  </si>
  <si>
    <t>Daň z příjmů právnických osob</t>
  </si>
  <si>
    <t>pol. 1211</t>
  </si>
  <si>
    <t>Daň z přidané hodnoty</t>
  </si>
  <si>
    <t>Poplatek za likvidaci kom.odpadu</t>
  </si>
  <si>
    <t>pol. 1341</t>
  </si>
  <si>
    <t>Poplatek ze psů</t>
  </si>
  <si>
    <t>pol. 1343</t>
  </si>
  <si>
    <t>Poplatek za užívání veř.prostr.</t>
  </si>
  <si>
    <t>pol. 1361</t>
  </si>
  <si>
    <t>Správní poplatky</t>
  </si>
  <si>
    <t>pol. 1511</t>
  </si>
  <si>
    <t>Daň z nemovitostí</t>
  </si>
  <si>
    <t>pol. 4112</t>
  </si>
  <si>
    <t>Neinv.přijaté dotace ze SR</t>
  </si>
  <si>
    <t>§ 2321</t>
  </si>
  <si>
    <t>§ 3314</t>
  </si>
  <si>
    <t>Činnosti knihovnické</t>
  </si>
  <si>
    <t>§ 3612</t>
  </si>
  <si>
    <t>Bytové hospodářství</t>
  </si>
  <si>
    <t>§ 3613</t>
  </si>
  <si>
    <t>Nebytové hospodářství</t>
  </si>
  <si>
    <t>§ 3632</t>
  </si>
  <si>
    <t>Pohřebnictví</t>
  </si>
  <si>
    <t>§ 3639</t>
  </si>
  <si>
    <t>Komunální služby a územní rozvoj</t>
  </si>
  <si>
    <t>§ 3722</t>
  </si>
  <si>
    <t>Sběr a svoz komunálních odpadů</t>
  </si>
  <si>
    <t>§ 6171</t>
  </si>
  <si>
    <t>Činnost místní správy</t>
  </si>
  <si>
    <t>Obecné příjmy z finančních operací</t>
  </si>
  <si>
    <t>§ 2212</t>
  </si>
  <si>
    <t>Pozemní komunikace</t>
  </si>
  <si>
    <t>§ 2221</t>
  </si>
  <si>
    <t>Silniční doprava</t>
  </si>
  <si>
    <t>Odvádění a čištění odpadních vod</t>
  </si>
  <si>
    <t>§ 3113</t>
  </si>
  <si>
    <t>§ 3341</t>
  </si>
  <si>
    <t>Rozhlas a televize</t>
  </si>
  <si>
    <t>§ 3399</t>
  </si>
  <si>
    <t>§ 3419</t>
  </si>
  <si>
    <t>Tělovýchova</t>
  </si>
  <si>
    <t>§ 3421</t>
  </si>
  <si>
    <t>Využití volného času dětí a mládeže</t>
  </si>
  <si>
    <t>§ 3631</t>
  </si>
  <si>
    <t>Veřejné osvětlení</t>
  </si>
  <si>
    <t>§ 3636</t>
  </si>
  <si>
    <t>Územní rozvoj</t>
  </si>
  <si>
    <t>§ 3721</t>
  </si>
  <si>
    <t>Sběr a svoz nebezpečných odpadů</t>
  </si>
  <si>
    <t>§ 3745</t>
  </si>
  <si>
    <t>Veřejná zeleň</t>
  </si>
  <si>
    <t>§ 5512</t>
  </si>
  <si>
    <t>Požární ochrana</t>
  </si>
  <si>
    <t>§ 6112</t>
  </si>
  <si>
    <t>Zastupitelstva obcí</t>
  </si>
  <si>
    <t>§ 6310</t>
  </si>
  <si>
    <t>Obecné příjmy a výdaje z fin.operací</t>
  </si>
  <si>
    <t>Uhrazené splátky dlouhodobých prostř.</t>
  </si>
  <si>
    <t>(Služby peněžních ústavů)</t>
  </si>
  <si>
    <t>(Finanční příspěvek nezisk.organizacím)</t>
  </si>
  <si>
    <t>Celkem výdaje</t>
  </si>
  <si>
    <t>Celkem příjmy</t>
  </si>
  <si>
    <t>Saldo příjmů a výdajů</t>
  </si>
  <si>
    <t>Financování celkem</t>
  </si>
  <si>
    <t>Vyvěšeno:</t>
  </si>
  <si>
    <t>Sejmuto:</t>
  </si>
  <si>
    <t>§(položka)</t>
  </si>
  <si>
    <t>druh příjmu</t>
  </si>
  <si>
    <t>plán</t>
  </si>
  <si>
    <t>Využívání a znešk.ostatních odpadů</t>
  </si>
  <si>
    <t>druh výdaje</t>
  </si>
  <si>
    <t>(Úroky z BÚ)</t>
  </si>
  <si>
    <t>§ 2310</t>
  </si>
  <si>
    <t>Pitná voda</t>
  </si>
  <si>
    <t>§ 5212</t>
  </si>
  <si>
    <t>Ochrana obyvatelstva</t>
  </si>
  <si>
    <t>(Zabezpečování úkolů civilní ochrany)</t>
  </si>
  <si>
    <t>Příjmy</t>
  </si>
  <si>
    <t xml:space="preserve">Výdaje </t>
  </si>
  <si>
    <t>pol. 1340</t>
  </si>
  <si>
    <t>(Mzdy,SP,ZP,zák.poj.,kanc.potř,voda,el.enrgie,plyn,</t>
  </si>
  <si>
    <t>ROZPIS ROZPOČTU OBCE LOUČKA NA ROK 2013</t>
  </si>
  <si>
    <t xml:space="preserve">     Kč</t>
  </si>
  <si>
    <t>Odvod z loterií a podobných her kromě z VHP</t>
  </si>
  <si>
    <t>Odvod z výherních hracích přístrojů</t>
  </si>
  <si>
    <t>(Příjmy z poskytovaných služeb)</t>
  </si>
  <si>
    <t>(Pronájem obecních bytů, přeúčtování služeb))</t>
  </si>
  <si>
    <t>(Pronájem kadeřnictví,obchod, restaurace-Lázy )</t>
  </si>
  <si>
    <t>(Prodej PB lahví )</t>
  </si>
  <si>
    <t>§ 1031</t>
  </si>
  <si>
    <t>Lesní hospodářství</t>
  </si>
  <si>
    <t>(Nákup štěrku, údržba MK)</t>
  </si>
  <si>
    <t xml:space="preserve">(Dopravní obslužnost-příspěvek KÚ ZK) </t>
  </si>
  <si>
    <t>(Rozbory  odpadních vod)</t>
  </si>
  <si>
    <t>§ 3111</t>
  </si>
  <si>
    <t xml:space="preserve">Mateřská škola </t>
  </si>
  <si>
    <t>Základní škola</t>
  </si>
  <si>
    <t>§ 3330</t>
  </si>
  <si>
    <t>Činnosti registrovaných církví a náboženských spol.</t>
  </si>
  <si>
    <t>(Příspěvek TJ Sokol Loučka)</t>
  </si>
  <si>
    <t>§ 3525</t>
  </si>
  <si>
    <t>Ústavní péče</t>
  </si>
  <si>
    <t>( HIP Aerobik a splátka Klubovna Na Štaci)</t>
  </si>
  <si>
    <t xml:space="preserve">(Odvoz kontejneru s hřbitovním odpadem, voda) </t>
  </si>
  <si>
    <t>(Prodej PB lahví)</t>
  </si>
  <si>
    <t>(Mzdy,SP,ZP,ochr.pomůcky)</t>
  </si>
  <si>
    <t>§ 4359</t>
  </si>
  <si>
    <t>Služby sociální péče</t>
  </si>
  <si>
    <t>(Obědy důchodci )</t>
  </si>
  <si>
    <t>(Odměny členů ZO a výborů,SP,ZP)</t>
  </si>
  <si>
    <t>telefony,právní služby,ost.služby)</t>
  </si>
  <si>
    <t>pol. 1351</t>
  </si>
  <si>
    <t>pol. 1355</t>
  </si>
  <si>
    <t>(Pronájem pozemků)</t>
  </si>
  <si>
    <t>pol. 2141</t>
  </si>
  <si>
    <t>pol. 5323</t>
  </si>
  <si>
    <t>pol. 5331</t>
  </si>
  <si>
    <t>pol. 5136</t>
  </si>
  <si>
    <t>pol. 5222</t>
  </si>
  <si>
    <t>pol. 5901</t>
  </si>
  <si>
    <t>(Oprava MR, popl.OSA)</t>
  </si>
  <si>
    <t>(Resturace na Lázech, obchod, Štace)</t>
  </si>
  <si>
    <t>(El.energie, oprava VO)</t>
  </si>
  <si>
    <t>(Poh.hmoty do sekaček, sazenice)</t>
  </si>
  <si>
    <t>(El.energie,pohonné hmoty, údržba HZ)</t>
  </si>
  <si>
    <t>§ 3900</t>
  </si>
  <si>
    <t>Osadní výbor Lázy</t>
  </si>
  <si>
    <t>Ostatní činnosti v zálež. kultury, církví a sděl. pr.</t>
  </si>
  <si>
    <t>(Likvidace nebezpečných odpadů)</t>
  </si>
  <si>
    <t>(Odvoz tříděného odpadu)</t>
  </si>
  <si>
    <t>§ 3723</t>
  </si>
  <si>
    <t>Vyvěšeno :   30.11.2012</t>
  </si>
  <si>
    <t>Sejmuto:    16.12.2012</t>
  </si>
  <si>
    <t xml:space="preserve">       Provedl: ing. Libuše Paloušová</t>
  </si>
  <si>
    <t>(Poh.hmoty do sekaček, opravy, sazenice)</t>
  </si>
  <si>
    <t xml:space="preserve">skutečnost </t>
  </si>
  <si>
    <t>Činnosti registrovaných církví a náboženských s.</t>
  </si>
  <si>
    <t>říjen</t>
  </si>
  <si>
    <t>§ 3412</t>
  </si>
  <si>
    <t>Zrušený odvod z loterií</t>
  </si>
  <si>
    <t>(Pronájem pozemků) POŠTA PARTNER</t>
  </si>
  <si>
    <t>§ 3725</t>
  </si>
  <si>
    <t>Využívání a zneškodňování kom.odpadů</t>
  </si>
  <si>
    <t>§ 2292</t>
  </si>
  <si>
    <t>Dopravní obslužnost</t>
  </si>
  <si>
    <t>Základní škola + MŠ</t>
  </si>
  <si>
    <t>§ 3349</t>
  </si>
  <si>
    <t>Ostatní záležitosti sdělovacích prostředků</t>
  </si>
  <si>
    <t>§ 5311</t>
  </si>
  <si>
    <t>Bezpečnost a veřejný pořádek</t>
  </si>
  <si>
    <t>§ 5519</t>
  </si>
  <si>
    <t>Ostatní záležitosti požární ochrany</t>
  </si>
  <si>
    <t>výsadba lesu</t>
  </si>
  <si>
    <t>vrt 370 000 + údržba</t>
  </si>
  <si>
    <t>283 územko + 244 stavebko + rozbory</t>
  </si>
  <si>
    <t>40 kulturka + 10 obec</t>
  </si>
  <si>
    <t>Sportovní zařízení obce - společenský areál</t>
  </si>
  <si>
    <t>40 + 30 (zahrádkáři)</t>
  </si>
  <si>
    <t>11 seniorpark, 50charita + rezerva</t>
  </si>
  <si>
    <t>415 pošta partner + 44pozemky</t>
  </si>
  <si>
    <t>321 poštapartner + mzdypošta375+50rezerva</t>
  </si>
  <si>
    <t>80odvoz+kontejnery294</t>
  </si>
  <si>
    <t>Požární ochrana - příspěvek</t>
  </si>
  <si>
    <t>50-provoz hasičské zbrojnice, 550příspěvek auto z toho možná 300dotace</t>
  </si>
  <si>
    <t>§ 8124</t>
  </si>
  <si>
    <t>Splátka auto - úvěrová smlouva</t>
  </si>
  <si>
    <t>§ 8115</t>
  </si>
  <si>
    <t>Financování</t>
  </si>
  <si>
    <t xml:space="preserve">              </t>
  </si>
  <si>
    <t>Návrh rozpočtu obce na rok 2018</t>
  </si>
  <si>
    <t>(Pronájem kadeřnictví, restaurace Lázy)</t>
  </si>
  <si>
    <t>(Oprava čekárny)</t>
  </si>
  <si>
    <r>
      <t xml:space="preserve">Pitná voda </t>
    </r>
    <r>
      <rPr>
        <sz val="10"/>
        <rFont val="Arial"/>
        <family val="2"/>
      </rPr>
      <t>( Dotace vrt )</t>
    </r>
  </si>
  <si>
    <t>( HIP Aerobik a splátka klubovna Na Štaci)</t>
  </si>
  <si>
    <t>(Resturace na Lázech,  Štace)</t>
  </si>
  <si>
    <t>(Odvoz tříděného odpadu) + polopodzemní kontejnery</t>
  </si>
  <si>
    <t>§5512</t>
  </si>
  <si>
    <t>Změna stavu</t>
  </si>
  <si>
    <t>Financování ( součet třídy 8 )</t>
  </si>
  <si>
    <t>Daň z hazardních her</t>
  </si>
  <si>
    <t>(Rozbory  odpadních vod + ČOV )</t>
  </si>
  <si>
    <t>(Mzdy,SP,ZP,ochr.pomůcky, traktor, Pošta Partner )</t>
  </si>
  <si>
    <t xml:space="preserve">                            Saldo  příjmů - výdajů</t>
  </si>
  <si>
    <t>Návrh projednán na jednání Zastupitelstva obce Loučka dne 22. 11. 2017.</t>
  </si>
  <si>
    <t>Vyvěšeno:  23. 11. 2017</t>
  </si>
  <si>
    <t>Provedl:  Ing. Libuše Paloušová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</si>
</sst>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[$-405]d\.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17" fontId="2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0" customWidth="1"/>
    <col min="2" max="2" width="10.140625" style="0" customWidth="1"/>
    <col min="3" max="3" width="45.8515625" style="0" customWidth="1"/>
    <col min="4" max="4" width="10.140625" style="0" bestFit="1" customWidth="1"/>
  </cols>
  <sheetData>
    <row r="1" spans="1:4" ht="12.75">
      <c r="A1" s="18"/>
      <c r="B1" s="17"/>
      <c r="C1" s="18"/>
      <c r="D1" s="17"/>
    </row>
    <row r="2" spans="1:4" ht="12.75">
      <c r="A2" s="18"/>
      <c r="B2" s="17"/>
      <c r="C2" s="18"/>
      <c r="D2" s="17"/>
    </row>
    <row r="3" spans="1:4" ht="12.75">
      <c r="A3" s="18"/>
      <c r="B3" s="17"/>
      <c r="C3" s="18"/>
      <c r="D3" s="17"/>
    </row>
    <row r="4" spans="1:4" ht="12.75">
      <c r="A4" s="19"/>
      <c r="D4" s="17"/>
    </row>
    <row r="5" spans="1:4" ht="12.75">
      <c r="A5" s="18"/>
      <c r="B5" s="17" t="s">
        <v>88</v>
      </c>
      <c r="C5" s="18"/>
      <c r="D5" s="17"/>
    </row>
    <row r="6" spans="1:4" ht="12.75">
      <c r="A6" s="15"/>
      <c r="B6" s="16"/>
      <c r="C6" s="15"/>
      <c r="D6" s="16"/>
    </row>
    <row r="7" spans="1:4" ht="12.75">
      <c r="A7" s="1"/>
      <c r="B7" s="2" t="s">
        <v>84</v>
      </c>
      <c r="C7" s="3"/>
      <c r="D7" s="14" t="s">
        <v>89</v>
      </c>
    </row>
    <row r="8" spans="1:4" ht="12.75">
      <c r="A8" s="4"/>
      <c r="B8" s="5"/>
      <c r="C8" s="4"/>
      <c r="D8" s="5"/>
    </row>
    <row r="9" spans="1:4" ht="12.75">
      <c r="A9" s="5" t="s">
        <v>73</v>
      </c>
      <c r="B9" s="4"/>
      <c r="C9" s="5" t="s">
        <v>74</v>
      </c>
      <c r="D9" s="8" t="s">
        <v>75</v>
      </c>
    </row>
    <row r="10" spans="1:4" ht="12.75">
      <c r="A10" s="4"/>
      <c r="B10" s="4" t="s">
        <v>0</v>
      </c>
      <c r="C10" s="4" t="s">
        <v>1</v>
      </c>
      <c r="D10" s="11">
        <v>1000000</v>
      </c>
    </row>
    <row r="11" spans="1:4" ht="12.75">
      <c r="A11" s="4"/>
      <c r="B11" s="4" t="s">
        <v>2</v>
      </c>
      <c r="C11" s="4" t="s">
        <v>3</v>
      </c>
      <c r="D11" s="11">
        <v>115000</v>
      </c>
    </row>
    <row r="12" spans="1:4" ht="12.75">
      <c r="A12" s="4"/>
      <c r="B12" s="4" t="s">
        <v>4</v>
      </c>
      <c r="C12" s="4" t="s">
        <v>5</v>
      </c>
      <c r="D12" s="11">
        <v>100000</v>
      </c>
    </row>
    <row r="13" spans="1:4" ht="12.75">
      <c r="A13" s="4"/>
      <c r="B13" s="4" t="s">
        <v>6</v>
      </c>
      <c r="C13" s="4" t="s">
        <v>7</v>
      </c>
      <c r="D13" s="11">
        <v>1695200</v>
      </c>
    </row>
    <row r="14" spans="1:4" ht="12.75">
      <c r="A14" s="4"/>
      <c r="B14" s="4" t="s">
        <v>8</v>
      </c>
      <c r="C14" s="4" t="s">
        <v>9</v>
      </c>
      <c r="D14" s="11">
        <v>3000000</v>
      </c>
    </row>
    <row r="15" spans="1:4" ht="12.75">
      <c r="A15" s="4"/>
      <c r="B15" s="4" t="s">
        <v>86</v>
      </c>
      <c r="C15" s="4" t="s">
        <v>10</v>
      </c>
      <c r="D15" s="11">
        <v>286000</v>
      </c>
    </row>
    <row r="16" spans="1:4" ht="12.75">
      <c r="A16" s="4"/>
      <c r="B16" s="4" t="s">
        <v>11</v>
      </c>
      <c r="C16" s="4" t="s">
        <v>12</v>
      </c>
      <c r="D16" s="11">
        <v>13000</v>
      </c>
    </row>
    <row r="17" spans="1:4" ht="12.75">
      <c r="A17" s="4"/>
      <c r="B17" s="4" t="s">
        <v>13</v>
      </c>
      <c r="C17" s="4" t="s">
        <v>14</v>
      </c>
      <c r="D17" s="11">
        <v>2000</v>
      </c>
    </row>
    <row r="18" spans="1:4" ht="12.75">
      <c r="A18" s="4"/>
      <c r="B18" s="4" t="s">
        <v>15</v>
      </c>
      <c r="C18" s="4" t="s">
        <v>16</v>
      </c>
      <c r="D18" s="11">
        <v>30000</v>
      </c>
    </row>
    <row r="19" spans="1:4" ht="12.75">
      <c r="A19" s="4"/>
      <c r="B19" s="4" t="s">
        <v>17</v>
      </c>
      <c r="C19" s="4" t="s">
        <v>18</v>
      </c>
      <c r="D19" s="11">
        <v>286000</v>
      </c>
    </row>
    <row r="20" spans="1:4" ht="12.75">
      <c r="A20" s="4"/>
      <c r="B20" s="4" t="s">
        <v>19</v>
      </c>
      <c r="C20" s="4" t="s">
        <v>20</v>
      </c>
      <c r="D20" s="11">
        <v>349800</v>
      </c>
    </row>
    <row r="21" spans="1:4" ht="12.75">
      <c r="A21" s="4"/>
      <c r="B21" s="4" t="s">
        <v>118</v>
      </c>
      <c r="C21" s="4" t="s">
        <v>90</v>
      </c>
      <c r="D21" s="11">
        <v>30000</v>
      </c>
    </row>
    <row r="22" spans="1:4" ht="12.75">
      <c r="A22" s="4"/>
      <c r="B22" s="4" t="s">
        <v>119</v>
      </c>
      <c r="C22" s="4" t="s">
        <v>91</v>
      </c>
      <c r="D22" s="11">
        <v>20000</v>
      </c>
    </row>
    <row r="23" spans="1:4" ht="12.75">
      <c r="A23" s="5"/>
      <c r="B23" s="4"/>
      <c r="C23" s="8"/>
      <c r="D23" s="4"/>
    </row>
    <row r="24" spans="1:4" ht="12.75">
      <c r="A24" s="5" t="s">
        <v>79</v>
      </c>
      <c r="B24" s="4"/>
      <c r="C24" s="5" t="s">
        <v>80</v>
      </c>
      <c r="D24" s="7">
        <v>65000</v>
      </c>
    </row>
    <row r="25" spans="1:4" ht="12.75">
      <c r="A25" s="5"/>
      <c r="B25" s="4"/>
      <c r="C25" s="8" t="s">
        <v>92</v>
      </c>
      <c r="D25" s="5"/>
    </row>
    <row r="26" spans="1:4" ht="12.75">
      <c r="A26" s="4"/>
      <c r="B26" s="4"/>
      <c r="C26" s="4"/>
      <c r="D26" s="4"/>
    </row>
    <row r="27" spans="1:4" ht="12.75">
      <c r="A27" s="5" t="s">
        <v>24</v>
      </c>
      <c r="B27" s="4"/>
      <c r="C27" s="5" t="s">
        <v>25</v>
      </c>
      <c r="D27" s="7">
        <v>46000</v>
      </c>
    </row>
    <row r="28" spans="1:4" ht="12.75">
      <c r="A28" s="5"/>
      <c r="B28" s="4"/>
      <c r="C28" s="8" t="s">
        <v>93</v>
      </c>
      <c r="D28" s="5"/>
    </row>
    <row r="29" spans="1:4" ht="12.75">
      <c r="A29" s="5"/>
      <c r="B29" s="4"/>
      <c r="C29" s="8"/>
      <c r="D29" s="5"/>
    </row>
    <row r="30" spans="1:4" ht="12.75">
      <c r="A30" s="5" t="s">
        <v>26</v>
      </c>
      <c r="B30" s="5"/>
      <c r="C30" s="5" t="s">
        <v>27</v>
      </c>
      <c r="D30" s="7">
        <v>59000</v>
      </c>
    </row>
    <row r="31" spans="1:4" ht="12.75">
      <c r="A31" s="4"/>
      <c r="B31" s="4"/>
      <c r="C31" s="4" t="s">
        <v>94</v>
      </c>
      <c r="D31" s="4"/>
    </row>
    <row r="32" spans="1:4" ht="12.75">
      <c r="A32" s="4"/>
      <c r="B32" s="4"/>
      <c r="C32" s="4"/>
      <c r="D32" s="4"/>
    </row>
    <row r="33" spans="1:4" ht="12.75">
      <c r="A33" s="5" t="s">
        <v>52</v>
      </c>
      <c r="B33" s="5"/>
      <c r="C33" s="5" t="s">
        <v>53</v>
      </c>
      <c r="D33" s="7">
        <v>86000</v>
      </c>
    </row>
    <row r="34" spans="1:4" ht="12.75">
      <c r="A34" s="4"/>
      <c r="B34" s="4"/>
      <c r="C34" s="8" t="s">
        <v>95</v>
      </c>
      <c r="D34" s="4"/>
    </row>
    <row r="35" spans="1:4" ht="12.75">
      <c r="A35" s="4"/>
      <c r="B35" s="4"/>
      <c r="C35" s="8"/>
      <c r="D35" s="4"/>
    </row>
    <row r="36" spans="1:4" ht="12.75">
      <c r="A36" s="5" t="s">
        <v>30</v>
      </c>
      <c r="B36" s="5"/>
      <c r="C36" s="5" t="s">
        <v>31</v>
      </c>
      <c r="D36" s="7">
        <v>30000</v>
      </c>
    </row>
    <row r="37" spans="1:4" ht="12.75">
      <c r="A37" s="5"/>
      <c r="B37" s="8"/>
      <c r="C37" s="8" t="s">
        <v>120</v>
      </c>
      <c r="D37" s="4"/>
    </row>
    <row r="38" spans="1:4" ht="12.75">
      <c r="A38" s="5"/>
      <c r="B38" s="8"/>
      <c r="C38" s="8"/>
      <c r="D38" s="4"/>
    </row>
    <row r="39" spans="1:4" ht="12.75">
      <c r="A39" s="5" t="s">
        <v>34</v>
      </c>
      <c r="B39" s="4"/>
      <c r="C39" s="5" t="s">
        <v>35</v>
      </c>
      <c r="D39" s="7">
        <v>30000</v>
      </c>
    </row>
    <row r="40" spans="1:4" ht="12.75">
      <c r="A40" s="4"/>
      <c r="B40" s="4"/>
      <c r="C40" s="4"/>
      <c r="D40" s="4"/>
    </row>
    <row r="41" spans="1:4" ht="12.75">
      <c r="A41" s="5" t="s">
        <v>62</v>
      </c>
      <c r="B41" s="5" t="s">
        <v>121</v>
      </c>
      <c r="C41" s="5" t="s">
        <v>36</v>
      </c>
      <c r="D41" s="7">
        <v>10000</v>
      </c>
    </row>
    <row r="42" spans="1:4" ht="12.75">
      <c r="A42" s="4"/>
      <c r="B42" s="4"/>
      <c r="C42" s="4" t="s">
        <v>78</v>
      </c>
      <c r="D42" s="4"/>
    </row>
    <row r="43" spans="1:4" ht="12.75">
      <c r="A43" s="27" t="s">
        <v>68</v>
      </c>
      <c r="B43" s="28"/>
      <c r="C43" s="4"/>
      <c r="D43" s="7">
        <f>SUM(D10:D42)</f>
        <v>7253000</v>
      </c>
    </row>
    <row r="44" spans="1:4" ht="12.75">
      <c r="A44" s="5"/>
      <c r="B44" s="4"/>
      <c r="C44" s="4"/>
      <c r="D44" s="7"/>
    </row>
    <row r="45" spans="1:4" ht="12.75">
      <c r="A45" s="5"/>
      <c r="B45" s="5" t="s">
        <v>85</v>
      </c>
      <c r="C45" s="4"/>
      <c r="D45" s="7"/>
    </row>
    <row r="46" spans="1:4" ht="12.75">
      <c r="A46" s="5"/>
      <c r="B46" s="4"/>
      <c r="C46" s="4"/>
      <c r="D46" s="7"/>
    </row>
    <row r="47" spans="1:4" ht="12.75">
      <c r="A47" s="5" t="s">
        <v>73</v>
      </c>
      <c r="B47" s="4"/>
      <c r="C47" s="5" t="s">
        <v>77</v>
      </c>
      <c r="D47" s="5" t="s">
        <v>75</v>
      </c>
    </row>
    <row r="48" spans="1:4" ht="12.75">
      <c r="A48" s="5"/>
      <c r="B48" s="4"/>
      <c r="C48" s="4"/>
      <c r="D48" s="4"/>
    </row>
    <row r="49" spans="1:4" ht="12.75">
      <c r="A49" s="5" t="s">
        <v>96</v>
      </c>
      <c r="B49" s="4"/>
      <c r="C49" s="5" t="s">
        <v>97</v>
      </c>
      <c r="D49" s="7">
        <v>10000</v>
      </c>
    </row>
    <row r="50" spans="1:4" ht="12.75">
      <c r="A50" s="4"/>
      <c r="B50" s="4"/>
      <c r="C50" s="4"/>
      <c r="D50" s="4"/>
    </row>
    <row r="51" spans="1:4" ht="12.75">
      <c r="A51" s="5" t="s">
        <v>37</v>
      </c>
      <c r="B51" s="5"/>
      <c r="C51" s="5" t="s">
        <v>38</v>
      </c>
      <c r="D51" s="7">
        <v>70000</v>
      </c>
    </row>
    <row r="52" spans="1:4" ht="12.75">
      <c r="A52" s="4"/>
      <c r="B52" s="4"/>
      <c r="C52" s="8" t="s">
        <v>98</v>
      </c>
      <c r="D52" s="4"/>
    </row>
    <row r="53" spans="1:4" ht="12.75">
      <c r="A53" s="4"/>
      <c r="B53" s="4"/>
      <c r="C53" s="4"/>
      <c r="D53" s="6"/>
    </row>
    <row r="54" spans="1:4" ht="12.75">
      <c r="A54" s="5" t="s">
        <v>39</v>
      </c>
      <c r="B54" s="5" t="s">
        <v>122</v>
      </c>
      <c r="C54" s="5" t="s">
        <v>40</v>
      </c>
      <c r="D54" s="7">
        <v>55000</v>
      </c>
    </row>
    <row r="55" spans="1:4" ht="12.75">
      <c r="A55" s="4"/>
      <c r="B55" s="4"/>
      <c r="C55" s="8" t="s">
        <v>99</v>
      </c>
      <c r="D55" s="4"/>
    </row>
    <row r="56" spans="1:4" ht="12.75">
      <c r="A56" s="4"/>
      <c r="B56" s="4"/>
      <c r="C56" s="4"/>
      <c r="D56" s="4"/>
    </row>
    <row r="57" spans="1:4" ht="12.75">
      <c r="A57" s="5" t="s">
        <v>79</v>
      </c>
      <c r="B57" s="8"/>
      <c r="C57" s="5" t="s">
        <v>80</v>
      </c>
      <c r="D57" s="7">
        <v>50000</v>
      </c>
    </row>
    <row r="58" spans="1:4" ht="12.75">
      <c r="A58" s="4"/>
      <c r="B58" s="4"/>
      <c r="C58" s="4"/>
      <c r="D58" s="4"/>
    </row>
    <row r="59" spans="1:4" ht="12.75">
      <c r="A59" s="5" t="s">
        <v>21</v>
      </c>
      <c r="B59" s="5"/>
      <c r="C59" s="5" t="s">
        <v>41</v>
      </c>
      <c r="D59" s="7">
        <v>57000</v>
      </c>
    </row>
    <row r="60" spans="1:4" ht="12.75">
      <c r="A60" s="5"/>
      <c r="B60" s="8"/>
      <c r="C60" s="8" t="s">
        <v>100</v>
      </c>
      <c r="D60" s="11"/>
    </row>
    <row r="61" spans="1:4" ht="12.75">
      <c r="A61" s="5"/>
      <c r="B61" s="8"/>
      <c r="C61" s="8"/>
      <c r="D61" s="4"/>
    </row>
    <row r="62" spans="1:4" ht="12.75">
      <c r="A62" s="5" t="s">
        <v>101</v>
      </c>
      <c r="B62" s="5" t="s">
        <v>123</v>
      </c>
      <c r="C62" s="5" t="s">
        <v>102</v>
      </c>
      <c r="D62" s="7">
        <v>360000</v>
      </c>
    </row>
    <row r="63" spans="1:4" ht="12.75">
      <c r="A63" s="5"/>
      <c r="B63" s="8"/>
      <c r="C63" s="8"/>
      <c r="D63" s="4"/>
    </row>
    <row r="64" spans="1:4" ht="12.75">
      <c r="A64" s="5" t="s">
        <v>42</v>
      </c>
      <c r="B64" s="5" t="s">
        <v>123</v>
      </c>
      <c r="C64" s="5" t="s">
        <v>103</v>
      </c>
      <c r="D64" s="7">
        <v>2000000</v>
      </c>
    </row>
    <row r="65" spans="1:4" ht="12.75">
      <c r="A65" s="4"/>
      <c r="B65" s="4"/>
      <c r="C65" s="4"/>
      <c r="D65" s="4"/>
    </row>
    <row r="66" spans="1:4" ht="12.75">
      <c r="A66" s="5" t="s">
        <v>22</v>
      </c>
      <c r="B66" s="5" t="s">
        <v>124</v>
      </c>
      <c r="C66" s="5" t="s">
        <v>23</v>
      </c>
      <c r="D66" s="7">
        <v>7000</v>
      </c>
    </row>
    <row r="67" spans="1:4" ht="12.75">
      <c r="A67" s="4"/>
      <c r="B67" s="4"/>
      <c r="C67" s="4"/>
      <c r="D67" s="4"/>
    </row>
    <row r="68" spans="1:4" ht="12.75">
      <c r="A68" s="5" t="s">
        <v>104</v>
      </c>
      <c r="B68" s="4"/>
      <c r="C68" s="20" t="s">
        <v>105</v>
      </c>
      <c r="D68" s="7">
        <v>40000</v>
      </c>
    </row>
    <row r="69" spans="1:4" ht="12.75">
      <c r="A69" s="4"/>
      <c r="B69" s="4"/>
      <c r="C69" s="4"/>
      <c r="D69" s="4"/>
    </row>
    <row r="70" spans="1:4" ht="12.75">
      <c r="A70" s="5" t="s">
        <v>45</v>
      </c>
      <c r="B70" s="4"/>
      <c r="C70" s="5" t="s">
        <v>134</v>
      </c>
      <c r="D70" s="7">
        <v>30000</v>
      </c>
    </row>
    <row r="71" spans="1:4" ht="12.75">
      <c r="A71" s="4"/>
      <c r="B71" s="4"/>
      <c r="C71" s="4"/>
      <c r="D71" s="4"/>
    </row>
    <row r="72" spans="1:4" ht="12.75">
      <c r="A72" s="5" t="s">
        <v>43</v>
      </c>
      <c r="B72" s="4"/>
      <c r="C72" s="5" t="s">
        <v>44</v>
      </c>
      <c r="D72" s="7">
        <v>5000</v>
      </c>
    </row>
    <row r="73" spans="1:4" ht="12.75">
      <c r="A73" s="5"/>
      <c r="B73" s="4"/>
      <c r="C73" s="8" t="s">
        <v>127</v>
      </c>
      <c r="D73" s="4"/>
    </row>
    <row r="74" spans="1:4" ht="12.75">
      <c r="A74" s="5"/>
      <c r="B74" s="4"/>
      <c r="C74" s="8"/>
      <c r="D74" s="8"/>
    </row>
    <row r="75" spans="1:4" ht="12.75">
      <c r="A75" s="5" t="s">
        <v>46</v>
      </c>
      <c r="B75" s="5" t="s">
        <v>125</v>
      </c>
      <c r="C75" s="5" t="s">
        <v>47</v>
      </c>
      <c r="D75" s="7">
        <v>30000</v>
      </c>
    </row>
    <row r="76" spans="1:4" ht="12.75">
      <c r="A76" s="4"/>
      <c r="B76" s="4"/>
      <c r="C76" s="8" t="s">
        <v>106</v>
      </c>
      <c r="D76" s="4"/>
    </row>
    <row r="77" spans="1:4" ht="12.75">
      <c r="A77" s="4"/>
      <c r="B77" s="4"/>
      <c r="C77" s="4"/>
      <c r="D77" s="4"/>
    </row>
    <row r="78" spans="1:4" ht="12.75">
      <c r="A78" s="5" t="s">
        <v>48</v>
      </c>
      <c r="B78" s="4"/>
      <c r="C78" s="5" t="s">
        <v>49</v>
      </c>
      <c r="D78" s="7">
        <v>80000</v>
      </c>
    </row>
    <row r="79" spans="1:4" ht="12.75">
      <c r="A79" s="4"/>
      <c r="B79" s="4"/>
      <c r="C79" s="8" t="s">
        <v>109</v>
      </c>
      <c r="D79" s="6"/>
    </row>
    <row r="80" spans="1:4" ht="12.75">
      <c r="A80" s="4"/>
      <c r="B80" s="4"/>
      <c r="C80" s="4"/>
      <c r="D80" s="4"/>
    </row>
    <row r="81" spans="1:4" ht="12.75">
      <c r="A81" s="5" t="s">
        <v>107</v>
      </c>
      <c r="B81" s="5" t="s">
        <v>125</v>
      </c>
      <c r="C81" s="5" t="s">
        <v>108</v>
      </c>
      <c r="D81" s="7">
        <v>30000</v>
      </c>
    </row>
    <row r="82" spans="1:4" ht="12.75">
      <c r="A82" s="4"/>
      <c r="B82" s="4"/>
      <c r="C82" s="4" t="s">
        <v>66</v>
      </c>
      <c r="D82" s="4"/>
    </row>
    <row r="83" spans="1:4" ht="12.75">
      <c r="A83" s="4"/>
      <c r="B83" s="4"/>
      <c r="C83" s="4"/>
      <c r="D83" s="4"/>
    </row>
    <row r="84" spans="1:4" ht="12.75">
      <c r="A84" s="5" t="s">
        <v>24</v>
      </c>
      <c r="B84" s="4"/>
      <c r="C84" s="5" t="s">
        <v>25</v>
      </c>
      <c r="D84" s="7">
        <v>30000</v>
      </c>
    </row>
    <row r="85" spans="1:4" ht="12.75">
      <c r="A85" s="4"/>
      <c r="B85" s="4"/>
      <c r="C85" s="4"/>
      <c r="D85" s="4"/>
    </row>
    <row r="86" spans="1:4" ht="12.75">
      <c r="A86" s="5" t="s">
        <v>26</v>
      </c>
      <c r="B86" s="4"/>
      <c r="C86" s="5" t="s">
        <v>27</v>
      </c>
      <c r="D86" s="7">
        <v>50000</v>
      </c>
    </row>
    <row r="87" spans="1:4" ht="12.75">
      <c r="A87" s="5"/>
      <c r="B87" s="4"/>
      <c r="C87" s="8" t="s">
        <v>128</v>
      </c>
      <c r="D87" s="4"/>
    </row>
    <row r="88" spans="1:4" ht="12.75">
      <c r="A88" s="4"/>
      <c r="B88" s="4"/>
      <c r="C88" s="4"/>
      <c r="D88" s="4"/>
    </row>
    <row r="89" spans="1:4" ht="12.75">
      <c r="A89" s="5" t="s">
        <v>50</v>
      </c>
      <c r="B89" s="4"/>
      <c r="C89" s="5" t="s">
        <v>51</v>
      </c>
      <c r="D89" s="7">
        <v>150000</v>
      </c>
    </row>
    <row r="90" spans="1:4" ht="12.75">
      <c r="A90" s="4"/>
      <c r="B90" s="4"/>
      <c r="C90" s="8" t="s">
        <v>129</v>
      </c>
      <c r="D90" s="4"/>
    </row>
    <row r="91" spans="1:4" ht="12.75">
      <c r="A91" s="4"/>
      <c r="B91" s="4"/>
      <c r="C91" s="4"/>
      <c r="D91" s="4"/>
    </row>
    <row r="92" spans="1:4" ht="12.75">
      <c r="A92" s="5" t="s">
        <v>28</v>
      </c>
      <c r="B92" s="4"/>
      <c r="C92" s="5" t="s">
        <v>29</v>
      </c>
      <c r="D92" s="7">
        <v>28000</v>
      </c>
    </row>
    <row r="93" spans="1:4" ht="12.75">
      <c r="A93" s="5"/>
      <c r="B93" s="4"/>
      <c r="C93" s="8" t="s">
        <v>110</v>
      </c>
      <c r="D93" s="8"/>
    </row>
    <row r="94" spans="1:4" ht="12.75">
      <c r="A94" s="4"/>
      <c r="B94" s="4"/>
      <c r="C94" s="4"/>
      <c r="D94" s="4"/>
    </row>
    <row r="95" spans="1:4" ht="12.75">
      <c r="A95" s="5" t="s">
        <v>52</v>
      </c>
      <c r="B95" s="4"/>
      <c r="C95" s="5" t="s">
        <v>53</v>
      </c>
      <c r="D95" s="7">
        <v>86000</v>
      </c>
    </row>
    <row r="96" spans="1:4" ht="12.75">
      <c r="A96" s="4"/>
      <c r="B96" s="4"/>
      <c r="C96" s="8" t="s">
        <v>111</v>
      </c>
      <c r="D96" s="4"/>
    </row>
    <row r="97" spans="1:4" ht="12.75">
      <c r="A97" s="4"/>
      <c r="B97" s="4"/>
      <c r="C97" s="4"/>
      <c r="D97" s="4"/>
    </row>
    <row r="98" spans="1:4" ht="12.75">
      <c r="A98" s="5" t="s">
        <v>30</v>
      </c>
      <c r="B98" s="4"/>
      <c r="C98" s="5" t="s">
        <v>31</v>
      </c>
      <c r="D98" s="7">
        <v>320000</v>
      </c>
    </row>
    <row r="99" spans="1:4" ht="12.75">
      <c r="A99" s="4"/>
      <c r="B99" s="4"/>
      <c r="C99" s="8" t="s">
        <v>112</v>
      </c>
      <c r="D99" s="4"/>
    </row>
    <row r="100" spans="1:4" ht="12.75">
      <c r="A100" s="4"/>
      <c r="B100" s="4"/>
      <c r="C100" s="4"/>
      <c r="D100" s="4"/>
    </row>
    <row r="101" spans="1:4" ht="12.75">
      <c r="A101" s="5" t="s">
        <v>54</v>
      </c>
      <c r="B101" s="4"/>
      <c r="C101" s="5" t="s">
        <v>55</v>
      </c>
      <c r="D101" s="7">
        <v>30000</v>
      </c>
    </row>
    <row r="102" spans="1:4" ht="12.75">
      <c r="A102" s="5"/>
      <c r="B102" s="4"/>
      <c r="C102" s="8" t="s">
        <v>135</v>
      </c>
      <c r="D102" s="4"/>
    </row>
    <row r="103" spans="1:4" ht="12.75">
      <c r="A103" s="4"/>
      <c r="B103" s="4"/>
      <c r="C103" s="4"/>
      <c r="D103" s="4"/>
    </row>
    <row r="104" spans="1:4" ht="12.75">
      <c r="A104" s="5" t="s">
        <v>32</v>
      </c>
      <c r="B104" s="4"/>
      <c r="C104" s="5" t="s">
        <v>33</v>
      </c>
      <c r="D104" s="7">
        <v>340000</v>
      </c>
    </row>
    <row r="105" spans="1:4" ht="12.75">
      <c r="A105" s="4"/>
      <c r="B105" s="4"/>
      <c r="C105" s="4"/>
      <c r="D105" s="4"/>
    </row>
    <row r="106" spans="1:4" ht="12.75">
      <c r="A106" s="5" t="s">
        <v>137</v>
      </c>
      <c r="B106" s="4"/>
      <c r="C106" s="5" t="s">
        <v>76</v>
      </c>
      <c r="D106" s="7">
        <v>50000</v>
      </c>
    </row>
    <row r="107" spans="1:4" ht="12.75">
      <c r="A107" s="5"/>
      <c r="B107" s="4"/>
      <c r="C107" s="8" t="s">
        <v>136</v>
      </c>
      <c r="D107" s="4"/>
    </row>
    <row r="108" spans="1:4" ht="12.75">
      <c r="A108" s="4"/>
      <c r="B108" s="4"/>
      <c r="C108" s="4"/>
      <c r="D108" s="4"/>
    </row>
    <row r="109" spans="1:4" ht="12.75">
      <c r="A109" s="5" t="s">
        <v>56</v>
      </c>
      <c r="B109" s="4"/>
      <c r="C109" s="5" t="s">
        <v>57</v>
      </c>
      <c r="D109" s="7">
        <v>30000</v>
      </c>
    </row>
    <row r="110" spans="1:4" ht="12.75">
      <c r="A110" s="4"/>
      <c r="B110" s="4"/>
      <c r="C110" s="8" t="s">
        <v>130</v>
      </c>
      <c r="D110" s="4"/>
    </row>
    <row r="111" spans="1:4" ht="12.75">
      <c r="A111" s="4"/>
      <c r="B111" s="4"/>
      <c r="C111" s="8"/>
      <c r="D111" s="4"/>
    </row>
    <row r="112" spans="1:4" ht="12.75">
      <c r="A112" s="5" t="s">
        <v>132</v>
      </c>
      <c r="B112" s="4"/>
      <c r="C112" s="5" t="s">
        <v>133</v>
      </c>
      <c r="D112" s="7">
        <v>15000</v>
      </c>
    </row>
    <row r="113" spans="1:4" ht="12.75">
      <c r="A113" s="4"/>
      <c r="B113" s="4"/>
      <c r="C113" s="4"/>
      <c r="D113" s="4"/>
    </row>
    <row r="114" spans="1:4" ht="12.75">
      <c r="A114" s="5" t="s">
        <v>113</v>
      </c>
      <c r="B114" s="4"/>
      <c r="C114" s="5" t="s">
        <v>114</v>
      </c>
      <c r="D114" s="7">
        <v>95000</v>
      </c>
    </row>
    <row r="115" spans="1:4" ht="12.75">
      <c r="A115" s="4"/>
      <c r="B115" s="4"/>
      <c r="C115" s="8" t="s">
        <v>115</v>
      </c>
      <c r="D115" s="4"/>
    </row>
    <row r="116" spans="1:4" ht="12.75">
      <c r="A116" s="4"/>
      <c r="B116" s="4"/>
      <c r="C116" s="4"/>
      <c r="D116" s="4"/>
    </row>
    <row r="117" spans="1:4" ht="12.75">
      <c r="A117" s="5" t="s">
        <v>81</v>
      </c>
      <c r="B117" s="5" t="s">
        <v>126</v>
      </c>
      <c r="C117" s="5" t="s">
        <v>82</v>
      </c>
      <c r="D117" s="7">
        <v>10000</v>
      </c>
    </row>
    <row r="118" spans="1:4" ht="12.75">
      <c r="A118" s="4"/>
      <c r="B118" s="4"/>
      <c r="C118" s="4" t="s">
        <v>83</v>
      </c>
      <c r="D118" s="4"/>
    </row>
    <row r="119" spans="1:4" ht="12.75">
      <c r="A119" s="4"/>
      <c r="B119" s="4"/>
      <c r="C119" s="4"/>
      <c r="D119" s="4"/>
    </row>
    <row r="120" spans="1:4" ht="12.75">
      <c r="A120" s="5" t="s">
        <v>58</v>
      </c>
      <c r="B120" s="4"/>
      <c r="C120" s="5" t="s">
        <v>59</v>
      </c>
      <c r="D120" s="7">
        <v>180000</v>
      </c>
    </row>
    <row r="121" spans="1:4" ht="12.75">
      <c r="A121" s="5"/>
      <c r="B121" s="4"/>
      <c r="C121" s="8" t="s">
        <v>131</v>
      </c>
      <c r="D121" s="8"/>
    </row>
    <row r="122" spans="1:4" ht="12.75">
      <c r="A122" s="4"/>
      <c r="B122" s="4"/>
      <c r="C122" s="4"/>
      <c r="D122" s="4"/>
    </row>
    <row r="123" spans="1:4" ht="12.75">
      <c r="A123" s="5" t="s">
        <v>60</v>
      </c>
      <c r="B123" s="4"/>
      <c r="C123" s="5" t="s">
        <v>61</v>
      </c>
      <c r="D123" s="7">
        <v>1100000</v>
      </c>
    </row>
    <row r="124" spans="1:4" ht="12.75">
      <c r="A124" s="4"/>
      <c r="B124" s="4"/>
      <c r="C124" s="4" t="s">
        <v>116</v>
      </c>
      <c r="D124" s="4"/>
    </row>
    <row r="125" spans="1:4" ht="12.75">
      <c r="A125" s="4"/>
      <c r="B125" s="4"/>
      <c r="C125" s="4"/>
      <c r="D125" s="4"/>
    </row>
    <row r="126" spans="1:4" ht="12.75">
      <c r="A126" s="5" t="s">
        <v>34</v>
      </c>
      <c r="B126" s="4"/>
      <c r="C126" s="5" t="s">
        <v>35</v>
      </c>
      <c r="D126" s="7">
        <v>1400000</v>
      </c>
    </row>
    <row r="127" spans="1:4" ht="12.75">
      <c r="A127" s="4"/>
      <c r="B127" s="4"/>
      <c r="C127" s="4" t="s">
        <v>87</v>
      </c>
      <c r="D127" s="4"/>
    </row>
    <row r="128" spans="1:4" ht="12.75">
      <c r="A128" s="4"/>
      <c r="B128" s="4"/>
      <c r="C128" s="4" t="s">
        <v>117</v>
      </c>
      <c r="D128" s="4"/>
    </row>
    <row r="129" spans="1:4" ht="12.75">
      <c r="A129" s="4"/>
      <c r="B129" s="4"/>
      <c r="C129" s="4"/>
      <c r="D129" s="4"/>
    </row>
    <row r="130" spans="1:4" ht="12.75">
      <c r="A130" s="5" t="s">
        <v>62</v>
      </c>
      <c r="B130" s="4"/>
      <c r="C130" s="5" t="s">
        <v>63</v>
      </c>
      <c r="D130" s="7">
        <v>15000</v>
      </c>
    </row>
    <row r="131" spans="1:4" ht="12.75">
      <c r="A131" s="4"/>
      <c r="B131" s="4"/>
      <c r="C131" s="4" t="s">
        <v>65</v>
      </c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27" t="s">
        <v>67</v>
      </c>
      <c r="B134" s="28"/>
      <c r="C134" s="4"/>
      <c r="D134" s="7">
        <f>SUM(D49:D133)</f>
        <v>6753000</v>
      </c>
    </row>
    <row r="135" spans="1:4" ht="12.75">
      <c r="A135" s="9"/>
      <c r="B135" s="10"/>
      <c r="C135" s="4"/>
      <c r="D135" s="12"/>
    </row>
    <row r="136" spans="1:4" ht="12.75">
      <c r="A136" s="27" t="s">
        <v>69</v>
      </c>
      <c r="B136" s="28"/>
      <c r="C136" s="5"/>
      <c r="D136" s="7">
        <v>500000</v>
      </c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5" t="s">
        <v>70</v>
      </c>
      <c r="D138" s="7">
        <v>-500000</v>
      </c>
    </row>
    <row r="139" spans="1:4" ht="12.75">
      <c r="A139" s="4"/>
      <c r="B139" s="4">
        <v>8124</v>
      </c>
      <c r="C139" s="4" t="s">
        <v>64</v>
      </c>
      <c r="D139" s="6">
        <v>-500000</v>
      </c>
    </row>
    <row r="140" spans="1:4" ht="12.75">
      <c r="A140" s="4"/>
      <c r="B140" s="4"/>
      <c r="C140" s="4"/>
      <c r="D140" s="6"/>
    </row>
    <row r="142" ht="12.75">
      <c r="A142" t="s">
        <v>138</v>
      </c>
    </row>
    <row r="143" ht="12.75">
      <c r="A143" s="21"/>
    </row>
    <row r="144" spans="1:3" ht="12.75">
      <c r="A144" t="s">
        <v>139</v>
      </c>
      <c r="C144" t="s">
        <v>140</v>
      </c>
    </row>
    <row r="145" spans="1:3" ht="12.75">
      <c r="A145" s="21"/>
      <c r="B145" s="13"/>
      <c r="C145" s="22"/>
    </row>
    <row r="181" spans="1:2" ht="12.75">
      <c r="A181" t="s">
        <v>71</v>
      </c>
      <c r="B181" s="13">
        <v>41236</v>
      </c>
    </row>
    <row r="187" ht="12.75">
      <c r="A187" t="s">
        <v>72</v>
      </c>
    </row>
  </sheetData>
  <sheetProtection/>
  <mergeCells count="3">
    <mergeCell ref="A134:B134"/>
    <mergeCell ref="A43:B43"/>
    <mergeCell ref="A136:B13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PageLayoutView="0" workbookViewId="0" topLeftCell="A134">
      <selection activeCell="A178" sqref="A178"/>
    </sheetView>
  </sheetViews>
  <sheetFormatPr defaultColWidth="9.140625" defaultRowHeight="12.75"/>
  <cols>
    <col min="1" max="1" width="7.140625" style="0" customWidth="1"/>
    <col min="2" max="2" width="8.8515625" style="0" customWidth="1"/>
    <col min="3" max="3" width="39.140625" style="0" customWidth="1"/>
    <col min="4" max="4" width="10.140625" style="0" bestFit="1" customWidth="1"/>
    <col min="5" max="5" width="14.421875" style="0" customWidth="1"/>
    <col min="6" max="6" width="10.140625" style="0" bestFit="1" customWidth="1"/>
    <col min="7" max="7" width="12.140625" style="0" hidden="1" customWidth="1"/>
    <col min="8" max="8" width="0" style="0" hidden="1" customWidth="1"/>
  </cols>
  <sheetData>
    <row r="1" spans="1:6" ht="12.75">
      <c r="A1" s="18"/>
      <c r="B1" s="17"/>
      <c r="C1" s="17" t="s">
        <v>176</v>
      </c>
      <c r="D1" s="17"/>
      <c r="E1" s="17"/>
      <c r="F1" s="17"/>
    </row>
    <row r="2" spans="1:6" ht="12.75">
      <c r="A2" s="15"/>
      <c r="B2" s="16"/>
      <c r="C2" s="15"/>
      <c r="D2" s="16"/>
      <c r="E2" s="16"/>
      <c r="F2" s="16"/>
    </row>
    <row r="3" spans="1:6" ht="12.75">
      <c r="A3" s="1"/>
      <c r="B3" s="2" t="s">
        <v>84</v>
      </c>
      <c r="C3" s="3"/>
      <c r="D3" s="14" t="s">
        <v>89</v>
      </c>
      <c r="E3" s="14" t="s">
        <v>89</v>
      </c>
      <c r="F3" s="14" t="s">
        <v>89</v>
      </c>
    </row>
    <row r="4" spans="1:6" ht="12.75">
      <c r="A4" s="5"/>
      <c r="B4" s="5"/>
      <c r="C4" s="4"/>
      <c r="D4" s="5"/>
      <c r="E4" s="5" t="s">
        <v>142</v>
      </c>
      <c r="F4" s="5"/>
    </row>
    <row r="5" spans="1:6" ht="12.75">
      <c r="A5" s="5"/>
      <c r="B5" s="4"/>
      <c r="C5" s="5" t="s">
        <v>74</v>
      </c>
      <c r="D5" s="5">
        <v>2017</v>
      </c>
      <c r="E5" s="24" t="s">
        <v>144</v>
      </c>
      <c r="F5" s="5">
        <v>2018</v>
      </c>
    </row>
    <row r="6" spans="1:7" ht="12.75">
      <c r="A6" s="4"/>
      <c r="B6" s="4" t="s">
        <v>0</v>
      </c>
      <c r="C6" s="4" t="s">
        <v>1</v>
      </c>
      <c r="D6" s="11">
        <v>1800000</v>
      </c>
      <c r="E6" s="11">
        <v>1894790.44</v>
      </c>
      <c r="F6" s="11">
        <v>2270000</v>
      </c>
      <c r="G6" s="25">
        <f>E6/10*12</f>
        <v>2273748.528</v>
      </c>
    </row>
    <row r="7" spans="1:7" ht="12.75">
      <c r="A7" s="4"/>
      <c r="B7" s="4" t="s">
        <v>2</v>
      </c>
      <c r="C7" s="4" t="s">
        <v>3</v>
      </c>
      <c r="D7" s="11">
        <v>50000</v>
      </c>
      <c r="E7" s="11">
        <v>38440.52</v>
      </c>
      <c r="F7" s="11">
        <v>50000</v>
      </c>
      <c r="G7" s="25">
        <f aca="true" t="shared" si="0" ref="G7:G38">E7/10*12</f>
        <v>46128.623999999996</v>
      </c>
    </row>
    <row r="8" spans="1:7" ht="12.75">
      <c r="A8" s="4"/>
      <c r="B8" s="4" t="s">
        <v>4</v>
      </c>
      <c r="C8" s="4" t="s">
        <v>5</v>
      </c>
      <c r="D8" s="11">
        <v>210000</v>
      </c>
      <c r="E8" s="11">
        <v>183656.95</v>
      </c>
      <c r="F8" s="11">
        <v>220000</v>
      </c>
      <c r="G8" s="25">
        <f t="shared" si="0"/>
        <v>220388.34</v>
      </c>
    </row>
    <row r="9" spans="1:7" ht="12.75">
      <c r="A9" s="4"/>
      <c r="B9" s="4" t="s">
        <v>6</v>
      </c>
      <c r="C9" s="4" t="s">
        <v>7</v>
      </c>
      <c r="D9" s="11">
        <v>2100000</v>
      </c>
      <c r="E9" s="11">
        <v>1882525.37</v>
      </c>
      <c r="F9" s="11">
        <v>2250000</v>
      </c>
      <c r="G9" s="25">
        <f t="shared" si="0"/>
        <v>2259030.444</v>
      </c>
    </row>
    <row r="10" spans="1:7" ht="12.75">
      <c r="A10" s="4"/>
      <c r="B10" s="4" t="s">
        <v>8</v>
      </c>
      <c r="C10" s="4" t="s">
        <v>9</v>
      </c>
      <c r="D10" s="11">
        <v>3500000</v>
      </c>
      <c r="E10" s="11">
        <v>3777049.97</v>
      </c>
      <c r="F10" s="11">
        <v>4500000</v>
      </c>
      <c r="G10" s="25">
        <f t="shared" si="0"/>
        <v>4532459.964000001</v>
      </c>
    </row>
    <row r="11" spans="1:7" ht="12.75">
      <c r="A11" s="4"/>
      <c r="B11" s="4" t="s">
        <v>86</v>
      </c>
      <c r="C11" s="4" t="s">
        <v>10</v>
      </c>
      <c r="D11" s="11">
        <v>305000</v>
      </c>
      <c r="E11" s="11">
        <v>306000</v>
      </c>
      <c r="F11" s="11">
        <v>370000</v>
      </c>
      <c r="G11" s="25">
        <f t="shared" si="0"/>
        <v>367200</v>
      </c>
    </row>
    <row r="12" spans="1:7" ht="12.75">
      <c r="A12" s="4"/>
      <c r="B12" s="4" t="s">
        <v>11</v>
      </c>
      <c r="C12" s="4" t="s">
        <v>12</v>
      </c>
      <c r="D12" s="11">
        <v>16000</v>
      </c>
      <c r="E12" s="11">
        <v>15100</v>
      </c>
      <c r="F12" s="11">
        <v>18000</v>
      </c>
      <c r="G12" s="25">
        <f t="shared" si="0"/>
        <v>18120</v>
      </c>
    </row>
    <row r="13" spans="1:7" ht="12.75">
      <c r="A13" s="4"/>
      <c r="B13" s="4" t="s">
        <v>13</v>
      </c>
      <c r="C13" s="4" t="s">
        <v>14</v>
      </c>
      <c r="D13" s="11">
        <v>1000</v>
      </c>
      <c r="E13" s="11">
        <v>250</v>
      </c>
      <c r="F13" s="11">
        <v>300</v>
      </c>
      <c r="G13" s="25">
        <f t="shared" si="0"/>
        <v>300</v>
      </c>
    </row>
    <row r="14" spans="1:7" ht="12.75">
      <c r="A14" s="4"/>
      <c r="B14" s="4" t="s">
        <v>15</v>
      </c>
      <c r="C14" s="4" t="s">
        <v>16</v>
      </c>
      <c r="D14" s="11">
        <v>10000</v>
      </c>
      <c r="E14" s="11">
        <v>8850</v>
      </c>
      <c r="F14" s="11">
        <v>10000</v>
      </c>
      <c r="G14" s="25">
        <f t="shared" si="0"/>
        <v>10620</v>
      </c>
    </row>
    <row r="15" spans="1:7" ht="12.75">
      <c r="A15" s="4"/>
      <c r="B15" s="4" t="s">
        <v>17</v>
      </c>
      <c r="C15" s="4" t="s">
        <v>18</v>
      </c>
      <c r="D15" s="11">
        <v>300000</v>
      </c>
      <c r="E15" s="11">
        <v>314896.96</v>
      </c>
      <c r="F15" s="11">
        <v>315000</v>
      </c>
      <c r="G15" s="25">
        <f t="shared" si="0"/>
        <v>377876.3520000001</v>
      </c>
    </row>
    <row r="16" spans="1:7" ht="12.75">
      <c r="A16" s="4"/>
      <c r="B16" s="4" t="s">
        <v>19</v>
      </c>
      <c r="C16" s="4" t="s">
        <v>20</v>
      </c>
      <c r="D16" s="11">
        <v>371900</v>
      </c>
      <c r="E16" s="11">
        <v>310000</v>
      </c>
      <c r="F16" s="11">
        <v>396300</v>
      </c>
      <c r="G16" s="25">
        <f t="shared" si="0"/>
        <v>372000</v>
      </c>
    </row>
    <row r="17" spans="1:7" ht="12.75">
      <c r="A17" s="4"/>
      <c r="B17" s="4">
        <v>1381</v>
      </c>
      <c r="C17" s="4" t="s">
        <v>186</v>
      </c>
      <c r="D17" s="11">
        <v>0</v>
      </c>
      <c r="E17" s="11">
        <v>54044.74</v>
      </c>
      <c r="F17" s="11">
        <v>50000</v>
      </c>
      <c r="G17" s="25">
        <f t="shared" si="0"/>
        <v>64853.688</v>
      </c>
    </row>
    <row r="18" spans="1:7" ht="12.75">
      <c r="A18" s="4"/>
      <c r="B18" s="4">
        <v>1382</v>
      </c>
      <c r="C18" s="4" t="s">
        <v>146</v>
      </c>
      <c r="D18" s="11">
        <v>0</v>
      </c>
      <c r="E18" s="11">
        <v>13820.31</v>
      </c>
      <c r="F18" s="11">
        <v>0</v>
      </c>
      <c r="G18" s="25">
        <f t="shared" si="0"/>
        <v>16584.372</v>
      </c>
    </row>
    <row r="19" spans="1:7" ht="12.75">
      <c r="A19" s="5"/>
      <c r="B19" s="4"/>
      <c r="C19" s="8"/>
      <c r="D19" s="4"/>
      <c r="E19" s="4"/>
      <c r="F19" s="4"/>
      <c r="G19" s="25">
        <f t="shared" si="0"/>
        <v>0</v>
      </c>
    </row>
    <row r="20" spans="1:7" ht="12.75">
      <c r="A20" s="5" t="s">
        <v>79</v>
      </c>
      <c r="B20" s="4"/>
      <c r="C20" s="5" t="s">
        <v>80</v>
      </c>
      <c r="D20" s="11">
        <v>73000</v>
      </c>
      <c r="E20" s="11">
        <v>66388</v>
      </c>
      <c r="F20" s="11">
        <v>66400</v>
      </c>
      <c r="G20" s="25">
        <f t="shared" si="0"/>
        <v>79665.6</v>
      </c>
    </row>
    <row r="21" spans="1:7" ht="12.75">
      <c r="A21" s="5"/>
      <c r="B21" s="4"/>
      <c r="C21" s="8" t="s">
        <v>92</v>
      </c>
      <c r="D21" s="8"/>
      <c r="E21" s="8"/>
      <c r="F21" s="8"/>
      <c r="G21" s="25">
        <f t="shared" si="0"/>
        <v>0</v>
      </c>
    </row>
    <row r="22" spans="1:7" ht="12.75">
      <c r="A22" s="4"/>
      <c r="B22" s="4"/>
      <c r="C22" s="4"/>
      <c r="D22" s="8"/>
      <c r="E22" s="8"/>
      <c r="F22" s="8"/>
      <c r="G22" s="25">
        <f t="shared" si="0"/>
        <v>0</v>
      </c>
    </row>
    <row r="23" spans="1:7" ht="12.75">
      <c r="A23" s="5" t="s">
        <v>24</v>
      </c>
      <c r="B23" s="4"/>
      <c r="C23" s="5" t="s">
        <v>25</v>
      </c>
      <c r="D23" s="11">
        <v>50000</v>
      </c>
      <c r="E23" s="11">
        <v>50864</v>
      </c>
      <c r="F23" s="11">
        <v>65000</v>
      </c>
      <c r="G23" s="25">
        <f t="shared" si="0"/>
        <v>61036.799999999996</v>
      </c>
    </row>
    <row r="24" spans="1:7" ht="12.75">
      <c r="A24" s="5"/>
      <c r="B24" s="4"/>
      <c r="C24" s="8" t="s">
        <v>93</v>
      </c>
      <c r="D24" s="8"/>
      <c r="E24" s="8"/>
      <c r="F24" s="8"/>
      <c r="G24" s="25">
        <f t="shared" si="0"/>
        <v>0</v>
      </c>
    </row>
    <row r="25" spans="1:7" ht="12.75">
      <c r="A25" s="5"/>
      <c r="B25" s="4"/>
      <c r="C25" s="8"/>
      <c r="D25" s="8"/>
      <c r="E25" s="8"/>
      <c r="F25" s="8"/>
      <c r="G25" s="25">
        <f t="shared" si="0"/>
        <v>0</v>
      </c>
    </row>
    <row r="26" spans="1:7" ht="12.75">
      <c r="A26" s="5" t="s">
        <v>26</v>
      </c>
      <c r="B26" s="5"/>
      <c r="C26" s="5" t="s">
        <v>27</v>
      </c>
      <c r="D26" s="11">
        <v>30000</v>
      </c>
      <c r="E26" s="11">
        <v>8518</v>
      </c>
      <c r="F26" s="11">
        <v>41000</v>
      </c>
      <c r="G26" s="25">
        <f t="shared" si="0"/>
        <v>10221.599999999999</v>
      </c>
    </row>
    <row r="27" spans="1:7" ht="12.75">
      <c r="A27" s="4"/>
      <c r="B27" s="4"/>
      <c r="C27" s="8" t="s">
        <v>177</v>
      </c>
      <c r="D27" s="8"/>
      <c r="E27" s="8"/>
      <c r="F27" s="8"/>
      <c r="G27" s="25">
        <f t="shared" si="0"/>
        <v>0</v>
      </c>
    </row>
    <row r="28" spans="1:7" ht="12.75">
      <c r="A28" s="4"/>
      <c r="B28" s="4"/>
      <c r="C28" s="8"/>
      <c r="D28" s="8"/>
      <c r="E28" s="8"/>
      <c r="F28" s="8"/>
      <c r="G28" s="25">
        <f t="shared" si="0"/>
        <v>0</v>
      </c>
    </row>
    <row r="29" spans="1:7" ht="12.75">
      <c r="A29" s="5" t="s">
        <v>52</v>
      </c>
      <c r="B29" s="5"/>
      <c r="C29" s="5" t="s">
        <v>53</v>
      </c>
      <c r="D29" s="11">
        <v>50000</v>
      </c>
      <c r="E29" s="11">
        <v>50710</v>
      </c>
      <c r="F29" s="11">
        <v>55000</v>
      </c>
      <c r="G29" s="25">
        <f t="shared" si="0"/>
        <v>60852</v>
      </c>
    </row>
    <row r="30" spans="1:7" ht="12.75">
      <c r="A30" s="4"/>
      <c r="B30" s="4"/>
      <c r="C30" s="8" t="s">
        <v>95</v>
      </c>
      <c r="D30" s="8"/>
      <c r="E30" s="8"/>
      <c r="F30" s="8"/>
      <c r="G30" s="25">
        <f t="shared" si="0"/>
        <v>0</v>
      </c>
    </row>
    <row r="31" spans="1:7" ht="12.75">
      <c r="A31" s="5" t="s">
        <v>28</v>
      </c>
      <c r="B31" s="4"/>
      <c r="C31" s="5" t="s">
        <v>29</v>
      </c>
      <c r="D31" s="11">
        <v>15000</v>
      </c>
      <c r="E31" s="11">
        <v>4530</v>
      </c>
      <c r="F31" s="11">
        <v>5000</v>
      </c>
      <c r="G31" s="25">
        <f t="shared" si="0"/>
        <v>5436</v>
      </c>
    </row>
    <row r="32" spans="1:7" ht="12.75">
      <c r="A32" s="4"/>
      <c r="B32" s="4"/>
      <c r="C32" s="8"/>
      <c r="D32" s="8"/>
      <c r="E32" s="8"/>
      <c r="F32" s="8"/>
      <c r="G32" s="25">
        <f t="shared" si="0"/>
        <v>0</v>
      </c>
    </row>
    <row r="33" spans="1:8" ht="12.75">
      <c r="A33" s="5" t="s">
        <v>30</v>
      </c>
      <c r="B33" s="5"/>
      <c r="C33" s="5" t="s">
        <v>31</v>
      </c>
      <c r="D33" s="11">
        <v>100000</v>
      </c>
      <c r="E33" s="11">
        <v>189413.8</v>
      </c>
      <c r="F33" s="11">
        <f>44000+415000</f>
        <v>459000</v>
      </c>
      <c r="G33" s="25">
        <f t="shared" si="0"/>
        <v>227296.55999999997</v>
      </c>
      <c r="H33" s="21" t="s">
        <v>166</v>
      </c>
    </row>
    <row r="34" spans="1:7" ht="12.75">
      <c r="A34" s="5"/>
      <c r="B34" s="8"/>
      <c r="C34" s="8" t="s">
        <v>147</v>
      </c>
      <c r="D34" s="8"/>
      <c r="E34" s="8"/>
      <c r="F34" s="8"/>
      <c r="G34" s="25">
        <f t="shared" si="0"/>
        <v>0</v>
      </c>
    </row>
    <row r="35" spans="1:7" ht="12.75">
      <c r="A35" s="5" t="s">
        <v>148</v>
      </c>
      <c r="B35" s="8"/>
      <c r="C35" s="5" t="s">
        <v>149</v>
      </c>
      <c r="D35" s="11">
        <v>70000</v>
      </c>
      <c r="E35" s="11">
        <v>82033</v>
      </c>
      <c r="F35" s="11">
        <v>82000</v>
      </c>
      <c r="G35" s="25">
        <f t="shared" si="0"/>
        <v>98439.59999999999</v>
      </c>
    </row>
    <row r="36" spans="1:7" ht="12.75">
      <c r="A36" s="5"/>
      <c r="B36" s="8"/>
      <c r="C36" s="8"/>
      <c r="D36" s="8"/>
      <c r="E36" s="8"/>
      <c r="F36" s="8"/>
      <c r="G36" s="25">
        <f t="shared" si="0"/>
        <v>0</v>
      </c>
    </row>
    <row r="37" spans="1:7" ht="12.75">
      <c r="A37" s="5" t="s">
        <v>34</v>
      </c>
      <c r="B37" s="4"/>
      <c r="C37" s="5" t="s">
        <v>35</v>
      </c>
      <c r="D37" s="11">
        <v>1000</v>
      </c>
      <c r="E37" s="11">
        <v>0</v>
      </c>
      <c r="F37" s="11">
        <v>0</v>
      </c>
      <c r="G37" s="25">
        <f t="shared" si="0"/>
        <v>0</v>
      </c>
    </row>
    <row r="38" spans="1:7" ht="12.75">
      <c r="A38" s="4"/>
      <c r="B38" s="4"/>
      <c r="C38" s="4"/>
      <c r="D38" s="8"/>
      <c r="E38" s="8"/>
      <c r="F38" s="8"/>
      <c r="G38" s="25">
        <f t="shared" si="0"/>
        <v>0</v>
      </c>
    </row>
    <row r="39" spans="1:7" ht="12.75">
      <c r="A39" s="5" t="s">
        <v>62</v>
      </c>
      <c r="B39" s="5" t="s">
        <v>121</v>
      </c>
      <c r="C39" s="5" t="s">
        <v>36</v>
      </c>
      <c r="D39" s="11">
        <v>1000</v>
      </c>
      <c r="E39" s="11">
        <v>83.34</v>
      </c>
      <c r="F39" s="11">
        <v>0</v>
      </c>
      <c r="G39" s="25"/>
    </row>
    <row r="40" spans="1:7" ht="12.75">
      <c r="A40" s="4"/>
      <c r="B40" s="4"/>
      <c r="C40" s="4" t="s">
        <v>78</v>
      </c>
      <c r="D40" s="4"/>
      <c r="E40" s="4"/>
      <c r="F40" s="4"/>
      <c r="G40" s="25"/>
    </row>
    <row r="41" spans="1:6" ht="12.75">
      <c r="A41" s="27" t="s">
        <v>68</v>
      </c>
      <c r="B41" s="28"/>
      <c r="C41" s="4"/>
      <c r="D41" s="7"/>
      <c r="E41" s="7"/>
      <c r="F41" s="7">
        <f>SUM(F6:F39)</f>
        <v>11223000</v>
      </c>
    </row>
    <row r="42" spans="1:6" ht="12.75">
      <c r="A42" s="5"/>
      <c r="B42" s="4"/>
      <c r="C42" s="4"/>
      <c r="D42" s="7"/>
      <c r="E42" s="7"/>
      <c r="F42" s="7"/>
    </row>
    <row r="43" spans="1:6" ht="12.75">
      <c r="A43" s="5"/>
      <c r="B43" s="5" t="s">
        <v>85</v>
      </c>
      <c r="C43" s="4"/>
      <c r="D43" s="7"/>
      <c r="E43" s="7"/>
      <c r="F43" s="7"/>
    </row>
    <row r="44" spans="1:6" ht="12.75">
      <c r="A44" s="5"/>
      <c r="B44" s="4"/>
      <c r="C44" s="4"/>
      <c r="D44" s="7"/>
      <c r="E44" s="7" t="s">
        <v>142</v>
      </c>
      <c r="F44" s="7"/>
    </row>
    <row r="45" spans="1:6" ht="12.75">
      <c r="A45" s="5"/>
      <c r="B45" s="4"/>
      <c r="C45" s="5" t="s">
        <v>77</v>
      </c>
      <c r="D45" s="5">
        <v>2017</v>
      </c>
      <c r="E45" s="5" t="s">
        <v>144</v>
      </c>
      <c r="F45" s="5">
        <v>2018</v>
      </c>
    </row>
    <row r="46" spans="1:6" ht="12.75">
      <c r="A46" s="5"/>
      <c r="B46" s="4"/>
      <c r="C46" s="4"/>
      <c r="D46" s="4"/>
      <c r="E46" s="4"/>
      <c r="F46" s="4"/>
    </row>
    <row r="47" spans="1:7" ht="12.75">
      <c r="A47" s="5" t="s">
        <v>96</v>
      </c>
      <c r="B47" s="4"/>
      <c r="C47" s="5" t="s">
        <v>97</v>
      </c>
      <c r="D47" s="11">
        <v>50000</v>
      </c>
      <c r="E47" s="11">
        <v>80260</v>
      </c>
      <c r="F47" s="11">
        <v>100000</v>
      </c>
      <c r="G47" s="21" t="s">
        <v>159</v>
      </c>
    </row>
    <row r="48" spans="1:6" ht="12.75">
      <c r="A48" s="4"/>
      <c r="B48" s="4"/>
      <c r="C48" s="4"/>
      <c r="D48" s="8"/>
      <c r="E48" s="8"/>
      <c r="F48" s="8"/>
    </row>
    <row r="49" spans="1:6" ht="12.75">
      <c r="A49" s="5" t="s">
        <v>37</v>
      </c>
      <c r="B49" s="5"/>
      <c r="C49" s="5" t="s">
        <v>38</v>
      </c>
      <c r="D49" s="11">
        <v>70000</v>
      </c>
      <c r="E49" s="11">
        <v>32529</v>
      </c>
      <c r="F49" s="11">
        <v>70000</v>
      </c>
    </row>
    <row r="50" spans="1:6" ht="12.75">
      <c r="A50" s="4"/>
      <c r="B50" s="4"/>
      <c r="C50" s="8" t="s">
        <v>98</v>
      </c>
      <c r="D50" s="8"/>
      <c r="E50" s="8"/>
      <c r="F50" s="8"/>
    </row>
    <row r="51" spans="1:6" ht="12.75">
      <c r="A51" s="4"/>
      <c r="B51" s="4"/>
      <c r="C51" s="4"/>
      <c r="D51" s="11"/>
      <c r="E51" s="11"/>
      <c r="F51" s="11"/>
    </row>
    <row r="52" spans="1:6" ht="12.75">
      <c r="A52" s="5" t="s">
        <v>39</v>
      </c>
      <c r="B52" s="5"/>
      <c r="C52" s="5" t="s">
        <v>40</v>
      </c>
      <c r="D52" s="11">
        <v>78000</v>
      </c>
      <c r="E52" s="11">
        <v>4432</v>
      </c>
      <c r="F52" s="11">
        <v>20000</v>
      </c>
    </row>
    <row r="53" spans="1:6" ht="12.75">
      <c r="A53" s="4"/>
      <c r="B53" s="4"/>
      <c r="C53" s="8" t="s">
        <v>178</v>
      </c>
      <c r="D53" s="8"/>
      <c r="E53" s="8"/>
      <c r="F53" s="8"/>
    </row>
    <row r="54" spans="1:6" ht="12.75">
      <c r="A54" s="5" t="s">
        <v>150</v>
      </c>
      <c r="B54" s="4"/>
      <c r="C54" s="5" t="s">
        <v>151</v>
      </c>
      <c r="D54" s="8">
        <v>0</v>
      </c>
      <c r="E54" s="11">
        <v>76700</v>
      </c>
      <c r="F54" s="11">
        <v>77000</v>
      </c>
    </row>
    <row r="55" spans="1:6" ht="12.75">
      <c r="A55" s="4"/>
      <c r="B55" s="4"/>
      <c r="C55" s="4"/>
      <c r="D55" s="8"/>
      <c r="E55" s="8"/>
      <c r="F55" s="8"/>
    </row>
    <row r="56" spans="1:7" ht="12.75">
      <c r="A56" s="5" t="s">
        <v>79</v>
      </c>
      <c r="B56" s="8"/>
      <c r="C56" s="5" t="s">
        <v>179</v>
      </c>
      <c r="D56" s="11">
        <v>60000</v>
      </c>
      <c r="E56" s="11">
        <v>213058</v>
      </c>
      <c r="F56" s="11">
        <v>430000</v>
      </c>
      <c r="G56" s="21" t="s">
        <v>160</v>
      </c>
    </row>
    <row r="57" spans="1:6" ht="12.75">
      <c r="A57" s="4"/>
      <c r="B57" s="4"/>
      <c r="C57" s="4"/>
      <c r="D57" s="8"/>
      <c r="E57" s="8"/>
      <c r="F57" s="8"/>
    </row>
    <row r="58" spans="1:7" ht="12.75">
      <c r="A58" s="5" t="s">
        <v>21</v>
      </c>
      <c r="B58" s="5"/>
      <c r="C58" s="5" t="s">
        <v>41</v>
      </c>
      <c r="D58" s="11">
        <v>500000</v>
      </c>
      <c r="E58" s="11">
        <v>103661</v>
      </c>
      <c r="F58" s="11">
        <f>100000+283000+244000</f>
        <v>627000</v>
      </c>
      <c r="G58" s="21" t="s">
        <v>161</v>
      </c>
    </row>
    <row r="59" spans="1:6" ht="12.75">
      <c r="A59" s="5"/>
      <c r="B59" s="8"/>
      <c r="C59" s="8" t="s">
        <v>187</v>
      </c>
      <c r="D59" s="11"/>
      <c r="E59" s="11"/>
      <c r="F59" s="11"/>
    </row>
    <row r="60" spans="1:6" ht="12.75">
      <c r="A60" s="5"/>
      <c r="B60" s="8"/>
      <c r="C60" s="8"/>
      <c r="D60" s="8"/>
      <c r="E60" s="8"/>
      <c r="F60" s="8"/>
    </row>
    <row r="61" spans="1:6" ht="12.75">
      <c r="A61" s="5"/>
      <c r="B61" s="8"/>
      <c r="C61" s="8"/>
      <c r="D61" s="8"/>
      <c r="E61" s="8"/>
      <c r="F61" s="8"/>
    </row>
    <row r="62" spans="1:6" ht="12.75">
      <c r="A62" s="5" t="s">
        <v>42</v>
      </c>
      <c r="B62" s="5" t="s">
        <v>123</v>
      </c>
      <c r="C62" s="5" t="s">
        <v>152</v>
      </c>
      <c r="D62" s="11">
        <v>2600000</v>
      </c>
      <c r="E62" s="11">
        <v>3322137</v>
      </c>
      <c r="F62" s="11">
        <v>2750000</v>
      </c>
    </row>
    <row r="63" spans="1:6" ht="12.75">
      <c r="A63" s="4"/>
      <c r="B63" s="4"/>
      <c r="C63" s="4"/>
      <c r="D63" s="8"/>
      <c r="E63" s="8"/>
      <c r="F63" s="8"/>
    </row>
    <row r="64" spans="1:7" ht="12.75">
      <c r="A64" s="5" t="s">
        <v>22</v>
      </c>
      <c r="B64" s="5"/>
      <c r="C64" s="5" t="s">
        <v>23</v>
      </c>
      <c r="D64" s="11">
        <v>17000</v>
      </c>
      <c r="E64" s="11">
        <v>227764</v>
      </c>
      <c r="F64" s="11">
        <v>5000</v>
      </c>
      <c r="G64" s="25">
        <f aca="true" t="shared" si="1" ref="G64:G132">E64/10*12</f>
        <v>273316.80000000005</v>
      </c>
    </row>
    <row r="65" spans="1:7" ht="12.75">
      <c r="A65" s="4"/>
      <c r="B65" s="4"/>
      <c r="C65" s="4"/>
      <c r="D65" s="8"/>
      <c r="E65" s="8"/>
      <c r="F65" s="8"/>
      <c r="G65" s="25">
        <f t="shared" si="1"/>
        <v>0</v>
      </c>
    </row>
    <row r="66" spans="1:7" ht="12.75">
      <c r="A66" s="5" t="s">
        <v>104</v>
      </c>
      <c r="B66" s="4"/>
      <c r="C66" s="20" t="s">
        <v>143</v>
      </c>
      <c r="D66" s="11">
        <v>40000</v>
      </c>
      <c r="E66" s="11">
        <v>40000</v>
      </c>
      <c r="F66" s="11">
        <v>40000</v>
      </c>
      <c r="G66" s="25">
        <f t="shared" si="1"/>
        <v>48000</v>
      </c>
    </row>
    <row r="67" spans="1:7" ht="12.75">
      <c r="A67" s="5"/>
      <c r="B67" s="4"/>
      <c r="C67" s="20"/>
      <c r="D67" s="11"/>
      <c r="E67" s="11"/>
      <c r="F67" s="11"/>
      <c r="G67" s="25">
        <f t="shared" si="1"/>
        <v>0</v>
      </c>
    </row>
    <row r="68" spans="1:7" ht="12.75">
      <c r="A68" s="5" t="s">
        <v>43</v>
      </c>
      <c r="B68" s="4"/>
      <c r="C68" s="20" t="s">
        <v>44</v>
      </c>
      <c r="D68" s="11">
        <v>15000</v>
      </c>
      <c r="E68" s="11">
        <v>5587</v>
      </c>
      <c r="F68" s="11">
        <v>6000</v>
      </c>
      <c r="G68" s="25">
        <f t="shared" si="1"/>
        <v>6704.400000000001</v>
      </c>
    </row>
    <row r="69" spans="1:7" ht="12.75">
      <c r="A69" s="5"/>
      <c r="B69" s="4"/>
      <c r="C69" s="20"/>
      <c r="D69" s="11"/>
      <c r="E69" s="11"/>
      <c r="F69" s="11"/>
      <c r="G69" s="25">
        <f t="shared" si="1"/>
        <v>0</v>
      </c>
    </row>
    <row r="70" spans="1:7" ht="12.75">
      <c r="A70" s="5" t="s">
        <v>153</v>
      </c>
      <c r="B70" s="4"/>
      <c r="C70" s="20" t="s">
        <v>154</v>
      </c>
      <c r="D70" s="11">
        <v>55000</v>
      </c>
      <c r="E70" s="11">
        <v>46273</v>
      </c>
      <c r="F70" s="11">
        <v>55000</v>
      </c>
      <c r="G70" s="25">
        <f t="shared" si="1"/>
        <v>55527.600000000006</v>
      </c>
    </row>
    <row r="71" spans="1:7" ht="12.75">
      <c r="A71" s="4"/>
      <c r="B71" s="4"/>
      <c r="C71" s="4"/>
      <c r="D71" s="8"/>
      <c r="E71" s="8"/>
      <c r="F71" s="8"/>
      <c r="G71" s="25">
        <f t="shared" si="1"/>
        <v>0</v>
      </c>
    </row>
    <row r="72" spans="1:8" ht="12.75">
      <c r="A72" s="5" t="s">
        <v>45</v>
      </c>
      <c r="B72" s="4"/>
      <c r="C72" s="5" t="s">
        <v>134</v>
      </c>
      <c r="D72" s="11">
        <v>40000</v>
      </c>
      <c r="E72" s="11">
        <v>51986</v>
      </c>
      <c r="F72" s="11">
        <v>50000</v>
      </c>
      <c r="G72" s="25">
        <f t="shared" si="1"/>
        <v>62383.200000000004</v>
      </c>
      <c r="H72" s="21" t="s">
        <v>162</v>
      </c>
    </row>
    <row r="73" spans="1:7" ht="12.75">
      <c r="A73" s="5"/>
      <c r="B73" s="4"/>
      <c r="C73" s="5"/>
      <c r="D73" s="11"/>
      <c r="E73" s="11"/>
      <c r="F73" s="11"/>
      <c r="G73" s="25">
        <f t="shared" si="1"/>
        <v>0</v>
      </c>
    </row>
    <row r="74" spans="1:7" ht="12.75">
      <c r="A74" s="5" t="s">
        <v>145</v>
      </c>
      <c r="B74" s="4"/>
      <c r="C74" s="5" t="s">
        <v>163</v>
      </c>
      <c r="D74" s="11">
        <v>200000</v>
      </c>
      <c r="E74" s="11">
        <v>17502</v>
      </c>
      <c r="F74" s="11">
        <v>200000</v>
      </c>
      <c r="G74" s="25">
        <f t="shared" si="1"/>
        <v>21002.4</v>
      </c>
    </row>
    <row r="75" spans="1:7" ht="12.75">
      <c r="A75" s="4"/>
      <c r="B75" s="4"/>
      <c r="C75" s="4"/>
      <c r="D75" s="8"/>
      <c r="E75" s="8"/>
      <c r="F75" s="8"/>
      <c r="G75" s="25">
        <f t="shared" si="1"/>
        <v>0</v>
      </c>
    </row>
    <row r="76" spans="1:7" ht="12.75">
      <c r="A76" s="5" t="s">
        <v>46</v>
      </c>
      <c r="B76" s="5" t="s">
        <v>125</v>
      </c>
      <c r="C76" s="5" t="s">
        <v>47</v>
      </c>
      <c r="D76" s="11">
        <v>45000</v>
      </c>
      <c r="E76" s="11">
        <v>45000</v>
      </c>
      <c r="F76" s="11">
        <v>40000</v>
      </c>
      <c r="G76" s="25">
        <f t="shared" si="1"/>
        <v>54000</v>
      </c>
    </row>
    <row r="77" spans="1:7" ht="12.75">
      <c r="A77" s="4"/>
      <c r="B77" s="4"/>
      <c r="C77" s="8" t="s">
        <v>106</v>
      </c>
      <c r="D77" s="8"/>
      <c r="E77" s="8"/>
      <c r="F77" s="8"/>
      <c r="G77" s="25">
        <f t="shared" si="1"/>
        <v>0</v>
      </c>
    </row>
    <row r="78" spans="1:7" ht="12.75">
      <c r="A78" s="4"/>
      <c r="B78" s="4"/>
      <c r="C78" s="4"/>
      <c r="D78" s="8"/>
      <c r="E78" s="8"/>
      <c r="F78" s="8"/>
      <c r="G78" s="25">
        <f t="shared" si="1"/>
        <v>0</v>
      </c>
    </row>
    <row r="79" spans="1:8" ht="12.75">
      <c r="A79" s="5" t="s">
        <v>48</v>
      </c>
      <c r="B79" s="4"/>
      <c r="C79" s="5" t="s">
        <v>49</v>
      </c>
      <c r="D79" s="11">
        <v>70000</v>
      </c>
      <c r="E79" s="11">
        <v>40000</v>
      </c>
      <c r="F79" s="11">
        <v>70000</v>
      </c>
      <c r="G79" s="25">
        <f t="shared" si="1"/>
        <v>48000</v>
      </c>
      <c r="H79" s="21" t="s">
        <v>164</v>
      </c>
    </row>
    <row r="80" spans="1:7" ht="12.75">
      <c r="A80" s="4"/>
      <c r="B80" s="4"/>
      <c r="C80" s="8" t="s">
        <v>180</v>
      </c>
      <c r="D80" s="11"/>
      <c r="E80" s="11"/>
      <c r="F80" s="11"/>
      <c r="G80" s="25">
        <f t="shared" si="1"/>
        <v>0</v>
      </c>
    </row>
    <row r="81" spans="1:7" ht="12.75">
      <c r="A81" s="4"/>
      <c r="B81" s="4"/>
      <c r="C81" s="4"/>
      <c r="D81" s="8"/>
      <c r="E81" s="8"/>
      <c r="F81" s="8"/>
      <c r="G81" s="25">
        <f t="shared" si="1"/>
        <v>0</v>
      </c>
    </row>
    <row r="82" spans="1:8" ht="12.75">
      <c r="A82" s="5" t="s">
        <v>107</v>
      </c>
      <c r="B82" s="5" t="s">
        <v>125</v>
      </c>
      <c r="C82" s="5" t="s">
        <v>108</v>
      </c>
      <c r="D82" s="11">
        <v>50000</v>
      </c>
      <c r="E82" s="11">
        <v>50000</v>
      </c>
      <c r="F82" s="11">
        <v>70000</v>
      </c>
      <c r="G82" s="25">
        <f t="shared" si="1"/>
        <v>60000</v>
      </c>
      <c r="H82" s="21" t="s">
        <v>165</v>
      </c>
    </row>
    <row r="83" spans="1:7" ht="12.75">
      <c r="A83" s="4"/>
      <c r="B83" s="4"/>
      <c r="C83" s="4" t="s">
        <v>66</v>
      </c>
      <c r="D83" s="8"/>
      <c r="E83" s="8"/>
      <c r="F83" s="8"/>
      <c r="G83" s="25">
        <f t="shared" si="1"/>
        <v>0</v>
      </c>
    </row>
    <row r="84" spans="1:7" ht="12.75">
      <c r="A84" s="4"/>
      <c r="B84" s="4"/>
      <c r="C84" s="4"/>
      <c r="D84" s="8"/>
      <c r="E84" s="8"/>
      <c r="F84" s="8"/>
      <c r="G84" s="25">
        <f t="shared" si="1"/>
        <v>0</v>
      </c>
    </row>
    <row r="85" spans="1:7" ht="12.75">
      <c r="A85" s="5" t="s">
        <v>24</v>
      </c>
      <c r="B85" s="4"/>
      <c r="C85" s="5" t="s">
        <v>25</v>
      </c>
      <c r="D85" s="11">
        <v>20000</v>
      </c>
      <c r="E85" s="11">
        <v>169869</v>
      </c>
      <c r="F85" s="11">
        <v>20000</v>
      </c>
      <c r="G85" s="25">
        <f t="shared" si="1"/>
        <v>203842.80000000002</v>
      </c>
    </row>
    <row r="86" spans="1:7" ht="12.75">
      <c r="A86" s="4"/>
      <c r="B86" s="4"/>
      <c r="C86" s="4"/>
      <c r="D86" s="8"/>
      <c r="E86" s="8"/>
      <c r="F86" s="8"/>
      <c r="G86" s="25">
        <f t="shared" si="1"/>
        <v>0</v>
      </c>
    </row>
    <row r="87" spans="1:7" ht="12.75">
      <c r="A87" s="5" t="s">
        <v>26</v>
      </c>
      <c r="B87" s="4"/>
      <c r="C87" s="5" t="s">
        <v>27</v>
      </c>
      <c r="D87" s="11">
        <v>50000</v>
      </c>
      <c r="E87" s="11">
        <v>265712</v>
      </c>
      <c r="F87" s="11">
        <v>20000</v>
      </c>
      <c r="G87" s="25">
        <f t="shared" si="1"/>
        <v>318854.4</v>
      </c>
    </row>
    <row r="88" spans="1:7" ht="12.75">
      <c r="A88" s="5"/>
      <c r="B88" s="4"/>
      <c r="C88" s="8" t="s">
        <v>181</v>
      </c>
      <c r="D88" s="8"/>
      <c r="E88" s="8"/>
      <c r="F88" s="8"/>
      <c r="G88" s="25">
        <f t="shared" si="1"/>
        <v>0</v>
      </c>
    </row>
    <row r="89" spans="1:7" ht="12.75">
      <c r="A89" s="4"/>
      <c r="B89" s="4"/>
      <c r="C89" s="4"/>
      <c r="D89" s="8"/>
      <c r="E89" s="8"/>
      <c r="F89" s="8"/>
      <c r="G89" s="25">
        <f t="shared" si="1"/>
        <v>0</v>
      </c>
    </row>
    <row r="90" spans="1:7" ht="12.75">
      <c r="A90" s="5" t="s">
        <v>50</v>
      </c>
      <c r="B90" s="4"/>
      <c r="C90" s="5" t="s">
        <v>51</v>
      </c>
      <c r="D90" s="11">
        <v>360000</v>
      </c>
      <c r="E90" s="11">
        <v>354810.78</v>
      </c>
      <c r="F90" s="11">
        <v>360000</v>
      </c>
      <c r="G90" s="25">
        <f t="shared" si="1"/>
        <v>425772.936</v>
      </c>
    </row>
    <row r="91" spans="1:7" ht="12.75">
      <c r="A91" s="4"/>
      <c r="B91" s="4"/>
      <c r="C91" s="8" t="s">
        <v>129</v>
      </c>
      <c r="D91" s="8"/>
      <c r="E91" s="8"/>
      <c r="F91" s="8"/>
      <c r="G91" s="25">
        <f t="shared" si="1"/>
        <v>0</v>
      </c>
    </row>
    <row r="92" spans="1:7" ht="12.75">
      <c r="A92" s="4"/>
      <c r="B92" s="4"/>
      <c r="C92" s="4"/>
      <c r="D92" s="8"/>
      <c r="E92" s="8"/>
      <c r="F92" s="8"/>
      <c r="G92" s="25">
        <f t="shared" si="1"/>
        <v>0</v>
      </c>
    </row>
    <row r="93" spans="1:7" ht="12.75">
      <c r="A93" s="5" t="s">
        <v>28</v>
      </c>
      <c r="B93" s="4"/>
      <c r="C93" s="5" t="s">
        <v>29</v>
      </c>
      <c r="D93" s="11">
        <v>10000</v>
      </c>
      <c r="E93" s="11">
        <v>8409</v>
      </c>
      <c r="F93" s="11">
        <v>10000</v>
      </c>
      <c r="G93" s="25">
        <f t="shared" si="1"/>
        <v>10090.8</v>
      </c>
    </row>
    <row r="94" spans="1:7" ht="12.75">
      <c r="A94" s="5"/>
      <c r="B94" s="4"/>
      <c r="C94" s="8" t="s">
        <v>110</v>
      </c>
      <c r="D94" s="8"/>
      <c r="E94" s="8"/>
      <c r="F94" s="8"/>
      <c r="G94" s="25">
        <f t="shared" si="1"/>
        <v>0</v>
      </c>
    </row>
    <row r="95" spans="1:7" ht="12.75">
      <c r="A95" s="4"/>
      <c r="B95" s="4"/>
      <c r="C95" s="4"/>
      <c r="D95" s="8"/>
      <c r="E95" s="8"/>
      <c r="F95" s="8"/>
      <c r="G95" s="25">
        <f t="shared" si="1"/>
        <v>0</v>
      </c>
    </row>
    <row r="96" spans="1:7" ht="12.75">
      <c r="A96" s="5" t="s">
        <v>52</v>
      </c>
      <c r="B96" s="4"/>
      <c r="C96" s="5" t="s">
        <v>53</v>
      </c>
      <c r="D96" s="11">
        <v>90000</v>
      </c>
      <c r="E96" s="11">
        <v>75492</v>
      </c>
      <c r="F96" s="11">
        <v>90000</v>
      </c>
      <c r="G96" s="25">
        <f t="shared" si="1"/>
        <v>90590.4</v>
      </c>
    </row>
    <row r="97" spans="1:7" ht="12.75">
      <c r="A97" s="4"/>
      <c r="B97" s="4"/>
      <c r="C97" s="8" t="s">
        <v>111</v>
      </c>
      <c r="D97" s="8"/>
      <c r="E97" s="8"/>
      <c r="F97" s="8"/>
      <c r="G97" s="25">
        <f t="shared" si="1"/>
        <v>0</v>
      </c>
    </row>
    <row r="98" spans="1:7" ht="12.75">
      <c r="A98" s="4"/>
      <c r="B98" s="4"/>
      <c r="C98" s="4"/>
      <c r="D98" s="8"/>
      <c r="E98" s="8"/>
      <c r="F98" s="8"/>
      <c r="G98" s="25">
        <f t="shared" si="1"/>
        <v>0</v>
      </c>
    </row>
    <row r="99" spans="1:8" ht="12.75">
      <c r="A99" s="5" t="s">
        <v>30</v>
      </c>
      <c r="B99" s="4"/>
      <c r="C99" s="5" t="s">
        <v>31</v>
      </c>
      <c r="D99" s="11">
        <v>100000</v>
      </c>
      <c r="E99" s="11">
        <v>646688.92</v>
      </c>
      <c r="F99" s="11">
        <f>321000+375000+50000</f>
        <v>746000</v>
      </c>
      <c r="G99" s="25">
        <f t="shared" si="1"/>
        <v>776026.7040000001</v>
      </c>
      <c r="H99" s="21" t="s">
        <v>167</v>
      </c>
    </row>
    <row r="100" spans="1:7" ht="12.75">
      <c r="A100" s="4"/>
      <c r="B100" s="4"/>
      <c r="C100" s="8" t="s">
        <v>188</v>
      </c>
      <c r="D100" s="8"/>
      <c r="E100" s="8"/>
      <c r="F100" s="8"/>
      <c r="G100" s="25">
        <f t="shared" si="1"/>
        <v>0</v>
      </c>
    </row>
    <row r="101" spans="1:7" ht="12.75">
      <c r="A101" s="4"/>
      <c r="B101" s="4"/>
      <c r="C101" s="4"/>
      <c r="D101" s="8"/>
      <c r="E101" s="8"/>
      <c r="F101" s="8"/>
      <c r="G101" s="25">
        <f t="shared" si="1"/>
        <v>0</v>
      </c>
    </row>
    <row r="102" spans="1:7" ht="12.75">
      <c r="A102" s="5" t="s">
        <v>54</v>
      </c>
      <c r="B102" s="4"/>
      <c r="C102" s="5" t="s">
        <v>55</v>
      </c>
      <c r="D102" s="11">
        <v>20000</v>
      </c>
      <c r="E102" s="11">
        <v>16500</v>
      </c>
      <c r="F102" s="11">
        <v>20000</v>
      </c>
      <c r="G102" s="25">
        <f t="shared" si="1"/>
        <v>19800</v>
      </c>
    </row>
    <row r="103" spans="1:7" ht="12.75">
      <c r="A103" s="5"/>
      <c r="B103" s="4"/>
      <c r="C103" s="8" t="s">
        <v>135</v>
      </c>
      <c r="D103" s="8"/>
      <c r="E103" s="8"/>
      <c r="F103" s="8"/>
      <c r="G103" s="25">
        <f t="shared" si="1"/>
        <v>0</v>
      </c>
    </row>
    <row r="104" spans="1:7" ht="12.75">
      <c r="A104" s="4"/>
      <c r="B104" s="4"/>
      <c r="C104" s="4"/>
      <c r="D104" s="8"/>
      <c r="E104" s="8"/>
      <c r="F104" s="8"/>
      <c r="G104" s="25">
        <f t="shared" si="1"/>
        <v>0</v>
      </c>
    </row>
    <row r="105" spans="1:7" ht="12.75">
      <c r="A105" s="5" t="s">
        <v>32</v>
      </c>
      <c r="B105" s="4"/>
      <c r="C105" s="5" t="s">
        <v>33</v>
      </c>
      <c r="D105" s="11">
        <v>400000</v>
      </c>
      <c r="E105" s="11">
        <v>347885</v>
      </c>
      <c r="F105" s="11">
        <v>400000</v>
      </c>
      <c r="G105" s="25">
        <f t="shared" si="1"/>
        <v>417462</v>
      </c>
    </row>
    <row r="106" spans="1:7" ht="12.75">
      <c r="A106" s="4"/>
      <c r="B106" s="4"/>
      <c r="C106" s="4"/>
      <c r="D106" s="8"/>
      <c r="E106" s="8"/>
      <c r="F106" s="8"/>
      <c r="G106" s="25">
        <f t="shared" si="1"/>
        <v>0</v>
      </c>
    </row>
    <row r="107" spans="1:8" ht="12.75">
      <c r="A107" s="5" t="s">
        <v>137</v>
      </c>
      <c r="B107" s="4"/>
      <c r="C107" s="5" t="s">
        <v>76</v>
      </c>
      <c r="D107" s="11">
        <v>80000</v>
      </c>
      <c r="E107" s="11">
        <v>180204</v>
      </c>
      <c r="F107" s="11">
        <f>80000+294000</f>
        <v>374000</v>
      </c>
      <c r="G107" s="25">
        <f t="shared" si="1"/>
        <v>216244.80000000002</v>
      </c>
      <c r="H107" s="21" t="s">
        <v>168</v>
      </c>
    </row>
    <row r="108" spans="1:7" ht="12.75">
      <c r="A108" s="5"/>
      <c r="B108" s="4"/>
      <c r="C108" s="8" t="s">
        <v>182</v>
      </c>
      <c r="D108" s="8"/>
      <c r="E108" s="8"/>
      <c r="F108" s="8"/>
      <c r="G108" s="25">
        <f t="shared" si="1"/>
        <v>0</v>
      </c>
    </row>
    <row r="109" spans="1:7" ht="12.75">
      <c r="A109" s="4"/>
      <c r="B109" s="4"/>
      <c r="C109" s="4"/>
      <c r="D109" s="8"/>
      <c r="E109" s="8"/>
      <c r="F109" s="8"/>
      <c r="G109" s="25">
        <f t="shared" si="1"/>
        <v>0</v>
      </c>
    </row>
    <row r="110" spans="1:7" ht="12.75">
      <c r="A110" s="5" t="s">
        <v>56</v>
      </c>
      <c r="B110" s="4"/>
      <c r="C110" s="5" t="s">
        <v>57</v>
      </c>
      <c r="D110" s="11">
        <v>100000</v>
      </c>
      <c r="E110" s="11">
        <v>85251</v>
      </c>
      <c r="F110" s="11">
        <v>100000</v>
      </c>
      <c r="G110" s="25">
        <f t="shared" si="1"/>
        <v>102301.20000000001</v>
      </c>
    </row>
    <row r="111" spans="1:7" ht="12.75">
      <c r="A111" s="4"/>
      <c r="B111" s="4"/>
      <c r="C111" s="8" t="s">
        <v>141</v>
      </c>
      <c r="D111" s="8"/>
      <c r="E111" s="8"/>
      <c r="F111" s="8"/>
      <c r="G111" s="25">
        <f t="shared" si="1"/>
        <v>0</v>
      </c>
    </row>
    <row r="112" spans="1:7" ht="12.75">
      <c r="A112" s="4"/>
      <c r="B112" s="4"/>
      <c r="C112" s="8"/>
      <c r="D112" s="8"/>
      <c r="E112" s="8"/>
      <c r="F112" s="8"/>
      <c r="G112" s="25">
        <f t="shared" si="1"/>
        <v>0</v>
      </c>
    </row>
    <row r="113" spans="1:7" ht="12.75">
      <c r="A113" s="5" t="s">
        <v>132</v>
      </c>
      <c r="B113" s="4"/>
      <c r="C113" s="5" t="s">
        <v>133</v>
      </c>
      <c r="D113" s="11">
        <v>15000</v>
      </c>
      <c r="E113" s="11">
        <v>7164</v>
      </c>
      <c r="F113" s="11">
        <v>15000</v>
      </c>
      <c r="G113" s="25">
        <f t="shared" si="1"/>
        <v>8596.8</v>
      </c>
    </row>
    <row r="114" spans="1:7" ht="12.75">
      <c r="A114" s="4"/>
      <c r="B114" s="4"/>
      <c r="C114" s="4"/>
      <c r="D114" s="8"/>
      <c r="E114" s="8"/>
      <c r="F114" s="8"/>
      <c r="G114" s="25">
        <f t="shared" si="1"/>
        <v>0</v>
      </c>
    </row>
    <row r="115" spans="1:7" ht="12.75">
      <c r="A115" s="5" t="s">
        <v>113</v>
      </c>
      <c r="B115" s="4"/>
      <c r="C115" s="5" t="s">
        <v>114</v>
      </c>
      <c r="D115" s="11">
        <v>90000</v>
      </c>
      <c r="E115" s="11">
        <v>85160</v>
      </c>
      <c r="F115" s="11">
        <v>100000</v>
      </c>
      <c r="G115" s="25">
        <f t="shared" si="1"/>
        <v>102192</v>
      </c>
    </row>
    <row r="116" spans="1:7" ht="12.75">
      <c r="A116" s="4"/>
      <c r="B116" s="4"/>
      <c r="C116" s="8" t="s">
        <v>115</v>
      </c>
      <c r="D116" s="8"/>
      <c r="E116" s="8"/>
      <c r="F116" s="8"/>
      <c r="G116" s="25">
        <f t="shared" si="1"/>
        <v>0</v>
      </c>
    </row>
    <row r="117" spans="1:7" ht="12.75">
      <c r="A117" s="4"/>
      <c r="B117" s="4"/>
      <c r="C117" s="4"/>
      <c r="D117" s="8"/>
      <c r="E117" s="8"/>
      <c r="F117" s="8"/>
      <c r="G117" s="25">
        <f t="shared" si="1"/>
        <v>0</v>
      </c>
    </row>
    <row r="118" spans="1:7" ht="12.75">
      <c r="A118" s="5" t="s">
        <v>81</v>
      </c>
      <c r="B118" s="5" t="s">
        <v>126</v>
      </c>
      <c r="C118" s="5" t="s">
        <v>82</v>
      </c>
      <c r="D118" s="11">
        <v>5000</v>
      </c>
      <c r="E118" s="11">
        <v>0</v>
      </c>
      <c r="F118" s="11">
        <v>5000</v>
      </c>
      <c r="G118" s="25">
        <f t="shared" si="1"/>
        <v>0</v>
      </c>
    </row>
    <row r="119" spans="1:7" ht="12.75">
      <c r="A119" s="4"/>
      <c r="B119" s="4"/>
      <c r="C119" s="4" t="s">
        <v>83</v>
      </c>
      <c r="D119" s="8"/>
      <c r="E119" s="8"/>
      <c r="F119" s="8"/>
      <c r="G119" s="25">
        <f t="shared" si="1"/>
        <v>0</v>
      </c>
    </row>
    <row r="120" spans="1:7" ht="12.75">
      <c r="A120" s="5" t="s">
        <v>155</v>
      </c>
      <c r="B120" s="4"/>
      <c r="C120" s="5" t="s">
        <v>156</v>
      </c>
      <c r="D120" s="8">
        <v>0</v>
      </c>
      <c r="E120" s="11">
        <v>3500</v>
      </c>
      <c r="F120" s="11">
        <v>3500</v>
      </c>
      <c r="G120" s="25">
        <f t="shared" si="1"/>
        <v>4200</v>
      </c>
    </row>
    <row r="121" spans="1:7" ht="12.75">
      <c r="A121" s="4"/>
      <c r="B121" s="4"/>
      <c r="C121" s="4"/>
      <c r="D121" s="8"/>
      <c r="E121" s="8"/>
      <c r="F121" s="8"/>
      <c r="G121" s="25">
        <f t="shared" si="1"/>
        <v>0</v>
      </c>
    </row>
    <row r="122" spans="1:8" ht="12.75">
      <c r="A122" s="5" t="s">
        <v>58</v>
      </c>
      <c r="B122" s="4"/>
      <c r="C122" s="5" t="s">
        <v>59</v>
      </c>
      <c r="D122" s="11">
        <v>120000</v>
      </c>
      <c r="E122" s="11">
        <v>404110</v>
      </c>
      <c r="F122" s="11">
        <v>550000</v>
      </c>
      <c r="G122" s="25">
        <f t="shared" si="1"/>
        <v>484932</v>
      </c>
      <c r="H122" s="21" t="s">
        <v>170</v>
      </c>
    </row>
    <row r="123" spans="1:7" ht="12.75">
      <c r="A123" s="5"/>
      <c r="B123" s="4"/>
      <c r="C123" s="8" t="s">
        <v>131</v>
      </c>
      <c r="D123" s="8"/>
      <c r="E123" s="8"/>
      <c r="F123" s="8"/>
      <c r="G123" s="25">
        <f t="shared" si="1"/>
        <v>0</v>
      </c>
    </row>
    <row r="124" spans="1:7" ht="12.75">
      <c r="A124" s="5" t="s">
        <v>183</v>
      </c>
      <c r="B124" s="5" t="s">
        <v>125</v>
      </c>
      <c r="C124" s="5" t="s">
        <v>169</v>
      </c>
      <c r="D124" s="8"/>
      <c r="E124" s="8"/>
      <c r="F124" s="11">
        <v>120000</v>
      </c>
      <c r="G124" s="25"/>
    </row>
    <row r="125" spans="1:7" ht="12.75">
      <c r="A125" s="5"/>
      <c r="B125" s="4"/>
      <c r="C125" s="8"/>
      <c r="D125" s="8"/>
      <c r="E125" s="8"/>
      <c r="F125" s="8"/>
      <c r="G125" s="25"/>
    </row>
    <row r="126" spans="1:7" ht="12.75">
      <c r="A126" s="5"/>
      <c r="B126" s="4"/>
      <c r="C126" s="8"/>
      <c r="D126" s="8"/>
      <c r="E126" s="8"/>
      <c r="F126" s="8"/>
      <c r="G126" s="25"/>
    </row>
    <row r="127" spans="1:7" ht="12.75">
      <c r="A127" s="5"/>
      <c r="B127" s="4"/>
      <c r="C127" s="8"/>
      <c r="D127" s="8"/>
      <c r="E127" s="8"/>
      <c r="F127" s="8"/>
      <c r="G127" s="25"/>
    </row>
    <row r="128" spans="1:7" ht="12.75">
      <c r="A128" s="5"/>
      <c r="B128" s="4"/>
      <c r="C128" s="8"/>
      <c r="D128" s="8"/>
      <c r="E128" s="8"/>
      <c r="F128" s="8"/>
      <c r="G128" s="25"/>
    </row>
    <row r="129" spans="1:7" ht="12.75">
      <c r="A129" s="5" t="s">
        <v>157</v>
      </c>
      <c r="B129" s="4"/>
      <c r="C129" s="5" t="s">
        <v>158</v>
      </c>
      <c r="D129" s="8">
        <v>0</v>
      </c>
      <c r="E129" s="11">
        <v>1500</v>
      </c>
      <c r="F129" s="11">
        <v>1500</v>
      </c>
      <c r="G129" s="25">
        <f t="shared" si="1"/>
        <v>1800</v>
      </c>
    </row>
    <row r="130" spans="1:7" ht="12.75">
      <c r="A130" s="5" t="s">
        <v>60</v>
      </c>
      <c r="B130" s="4"/>
      <c r="C130" s="5" t="s">
        <v>61</v>
      </c>
      <c r="D130" s="11">
        <v>1000000</v>
      </c>
      <c r="E130" s="11">
        <v>820528</v>
      </c>
      <c r="F130" s="11">
        <v>1000000</v>
      </c>
      <c r="G130" s="25">
        <f t="shared" si="1"/>
        <v>984633.6000000001</v>
      </c>
    </row>
    <row r="131" spans="1:7" ht="12.75">
      <c r="A131" s="4"/>
      <c r="B131" s="4"/>
      <c r="C131" s="4" t="s">
        <v>116</v>
      </c>
      <c r="D131" s="8"/>
      <c r="E131" s="8"/>
      <c r="F131" s="8"/>
      <c r="G131" s="25">
        <f t="shared" si="1"/>
        <v>0</v>
      </c>
    </row>
    <row r="132" spans="1:7" ht="12.75">
      <c r="A132" s="4"/>
      <c r="B132" s="4"/>
      <c r="C132" s="4"/>
      <c r="D132" s="8"/>
      <c r="E132" s="8"/>
      <c r="F132" s="8"/>
      <c r="G132" s="25">
        <f t="shared" si="1"/>
        <v>0</v>
      </c>
    </row>
    <row r="133" spans="1:7" ht="12.75">
      <c r="A133" s="5" t="s">
        <v>34</v>
      </c>
      <c r="B133" s="4"/>
      <c r="C133" s="5" t="s">
        <v>35</v>
      </c>
      <c r="D133" s="11">
        <v>1400000</v>
      </c>
      <c r="E133" s="11">
        <v>1472010</v>
      </c>
      <c r="F133" s="11">
        <v>1600000</v>
      </c>
      <c r="G133" s="25">
        <f aca="true" t="shared" si="2" ref="G133:G141">E133/10*12</f>
        <v>1766412</v>
      </c>
    </row>
    <row r="134" spans="1:7" ht="12.75">
      <c r="A134" s="4"/>
      <c r="B134" s="4"/>
      <c r="C134" s="4" t="s">
        <v>87</v>
      </c>
      <c r="D134" s="8"/>
      <c r="E134" s="8"/>
      <c r="F134" s="8"/>
      <c r="G134" s="25">
        <f t="shared" si="2"/>
        <v>0</v>
      </c>
    </row>
    <row r="135" spans="1:7" ht="12.75">
      <c r="A135" s="4"/>
      <c r="B135" s="4"/>
      <c r="C135" s="4" t="s">
        <v>117</v>
      </c>
      <c r="D135" s="8"/>
      <c r="E135" s="8"/>
      <c r="F135" s="8"/>
      <c r="G135" s="25">
        <f t="shared" si="2"/>
        <v>0</v>
      </c>
    </row>
    <row r="136" spans="1:7" ht="12.75">
      <c r="A136" s="4"/>
      <c r="B136" s="4"/>
      <c r="C136" s="4"/>
      <c r="D136" s="8"/>
      <c r="E136" s="8"/>
      <c r="F136" s="8"/>
      <c r="G136" s="25">
        <f t="shared" si="2"/>
        <v>0</v>
      </c>
    </row>
    <row r="137" spans="1:7" ht="12.75">
      <c r="A137" s="5" t="s">
        <v>62</v>
      </c>
      <c r="B137" s="4"/>
      <c r="C137" s="5" t="s">
        <v>63</v>
      </c>
      <c r="D137" s="11">
        <v>20000</v>
      </c>
      <c r="E137" s="11">
        <v>9605.8</v>
      </c>
      <c r="F137" s="11">
        <v>20000</v>
      </c>
      <c r="G137" s="25">
        <f t="shared" si="2"/>
        <v>11526.96</v>
      </c>
    </row>
    <row r="138" spans="1:10" ht="12.75">
      <c r="A138" s="4"/>
      <c r="B138" s="4"/>
      <c r="C138" s="4" t="s">
        <v>65</v>
      </c>
      <c r="D138" s="4"/>
      <c r="E138" s="4"/>
      <c r="F138" s="4"/>
      <c r="G138" s="25">
        <f t="shared" si="2"/>
        <v>0</v>
      </c>
      <c r="J138" s="21" t="s">
        <v>175</v>
      </c>
    </row>
    <row r="139" spans="1:7" ht="12.75">
      <c r="A139" s="4"/>
      <c r="B139" s="4"/>
      <c r="C139" s="4"/>
      <c r="D139" s="4"/>
      <c r="E139" s="4"/>
      <c r="F139" s="4"/>
      <c r="G139" s="25"/>
    </row>
    <row r="140" spans="1:7" ht="12.75">
      <c r="A140" s="4"/>
      <c r="B140" s="4"/>
      <c r="C140" s="4"/>
      <c r="D140" s="4"/>
      <c r="E140" s="4"/>
      <c r="F140" s="4"/>
      <c r="G140" s="25">
        <f t="shared" si="2"/>
        <v>0</v>
      </c>
    </row>
    <row r="141" spans="1:8" ht="12.75">
      <c r="A141" s="27" t="s">
        <v>67</v>
      </c>
      <c r="B141" s="29"/>
      <c r="C141" s="28"/>
      <c r="D141" s="7"/>
      <c r="E141" s="7"/>
      <c r="F141" s="7">
        <f>SUM(F47:F138)</f>
        <v>10165000</v>
      </c>
      <c r="G141" s="25">
        <f t="shared" si="2"/>
        <v>0</v>
      </c>
      <c r="H141" s="23"/>
    </row>
    <row r="142" spans="1:7" ht="12.75">
      <c r="A142" s="27" t="s">
        <v>68</v>
      </c>
      <c r="B142" s="29"/>
      <c r="C142" s="28"/>
      <c r="D142" s="7"/>
      <c r="E142" s="7"/>
      <c r="F142" s="7">
        <f>F41</f>
        <v>11223000</v>
      </c>
      <c r="G142" s="25">
        <f>E142/10*12</f>
        <v>0</v>
      </c>
    </row>
    <row r="143" spans="1:7" ht="12.75">
      <c r="A143" s="9"/>
      <c r="B143" s="26"/>
      <c r="C143" s="10"/>
      <c r="D143" s="7"/>
      <c r="E143" s="7"/>
      <c r="F143" s="7"/>
      <c r="G143" s="25"/>
    </row>
    <row r="144" spans="1:7" ht="12.75">
      <c r="A144" s="9" t="s">
        <v>171</v>
      </c>
      <c r="B144" s="26"/>
      <c r="C144" s="10" t="s">
        <v>172</v>
      </c>
      <c r="D144" s="7"/>
      <c r="E144" s="7"/>
      <c r="F144" s="7">
        <v>-32500</v>
      </c>
      <c r="G144" s="25"/>
    </row>
    <row r="145" spans="1:7" ht="12.75">
      <c r="A145" s="9" t="s">
        <v>173</v>
      </c>
      <c r="B145" s="26"/>
      <c r="C145" s="10" t="s">
        <v>184</v>
      </c>
      <c r="D145" s="7"/>
      <c r="E145" s="7"/>
      <c r="F145" s="7">
        <v>-1025500</v>
      </c>
      <c r="G145" s="25"/>
    </row>
    <row r="146" spans="1:7" ht="12.75">
      <c r="A146" s="9"/>
      <c r="B146" s="26"/>
      <c r="C146" s="10" t="s">
        <v>185</v>
      </c>
      <c r="D146" s="7"/>
      <c r="E146" s="7"/>
      <c r="F146" s="7">
        <v>-1058000</v>
      </c>
      <c r="G146" s="25"/>
    </row>
    <row r="147" spans="1:7" ht="12.75">
      <c r="A147" s="9"/>
      <c r="B147" s="26"/>
      <c r="C147" s="10"/>
      <c r="D147" s="7"/>
      <c r="E147" s="7"/>
      <c r="F147" s="7"/>
      <c r="G147" s="25"/>
    </row>
    <row r="148" spans="1:7" ht="12.75">
      <c r="A148" s="27" t="s">
        <v>189</v>
      </c>
      <c r="B148" s="29"/>
      <c r="C148" s="28"/>
      <c r="D148" s="7"/>
      <c r="E148" s="7"/>
      <c r="F148" s="7">
        <f>F142-F141</f>
        <v>1058000</v>
      </c>
      <c r="G148" s="25">
        <f>E148/10*12</f>
        <v>0</v>
      </c>
    </row>
    <row r="149" spans="1:7" ht="12.75">
      <c r="A149" s="9"/>
      <c r="B149" s="10"/>
      <c r="C149" s="5" t="s">
        <v>174</v>
      </c>
      <c r="D149" s="7"/>
      <c r="E149" s="7"/>
      <c r="F149" s="7">
        <v>-1058000</v>
      </c>
      <c r="G149" s="25">
        <f>E149/10*12</f>
        <v>0</v>
      </c>
    </row>
    <row r="150" spans="1:7" ht="12.75">
      <c r="A150" s="5"/>
      <c r="B150" s="10"/>
      <c r="C150" s="5"/>
      <c r="D150" s="12"/>
      <c r="E150" s="12"/>
      <c r="F150" s="7"/>
      <c r="G150" s="25">
        <f>E150/10*12</f>
        <v>0</v>
      </c>
    </row>
    <row r="151" spans="1:7" ht="12.75">
      <c r="A151" s="27"/>
      <c r="B151" s="28"/>
      <c r="C151" s="5"/>
      <c r="D151" s="7"/>
      <c r="E151" s="7"/>
      <c r="F151" s="7"/>
      <c r="G151" s="25">
        <f>E151/10*12</f>
        <v>0</v>
      </c>
    </row>
    <row r="154" ht="12.75">
      <c r="B154" s="21" t="s">
        <v>190</v>
      </c>
    </row>
    <row r="156" ht="12.75">
      <c r="B156" t="s">
        <v>191</v>
      </c>
    </row>
    <row r="157" ht="12.75">
      <c r="B157" t="s">
        <v>72</v>
      </c>
    </row>
    <row r="159" ht="12.75">
      <c r="B159" t="s">
        <v>192</v>
      </c>
    </row>
  </sheetData>
  <sheetProtection/>
  <mergeCells count="5">
    <mergeCell ref="A41:B41"/>
    <mergeCell ref="A151:B151"/>
    <mergeCell ref="A141:C141"/>
    <mergeCell ref="A142:C142"/>
    <mergeCell ref="A148:C14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Branky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Kašíková</dc:creator>
  <cp:keywords/>
  <dc:description/>
  <cp:lastModifiedBy>Ing. Libuše Paloušová</cp:lastModifiedBy>
  <cp:lastPrinted>2017-11-21T10:58:46Z</cp:lastPrinted>
  <dcterms:created xsi:type="dcterms:W3CDTF">2011-11-18T07:51:39Z</dcterms:created>
  <dcterms:modified xsi:type="dcterms:W3CDTF">2017-11-23T09:48:11Z</dcterms:modified>
  <cp:category/>
  <cp:version/>
  <cp:contentType/>
  <cp:contentStatus/>
</cp:coreProperties>
</file>